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2"/>
  <workbookPr codeName="ThisWorkbook" defaultThemeVersion="124226"/>
  <bookViews>
    <workbookView xWindow="3135" yWindow="0" windowWidth="15480" windowHeight="11640" tabRatio="911" activeTab="0"/>
  </bookViews>
  <sheets>
    <sheet name="README" sheetId="14" r:id="rId1"/>
    <sheet name="POP" sheetId="2" r:id="rId2"/>
    <sheet name="EAP" sheetId="4" r:id="rId3"/>
    <sheet name="ECO" sheetId="1" r:id="rId4"/>
    <sheet name="GGO (SQ)" sheetId="19" r:id="rId5"/>
    <sheet name="Health" sheetId="43" r:id="rId6"/>
    <sheet name="Children" sheetId="34" r:id="rId7"/>
    <sheet name="Working age" sheetId="35" r:id="rId8"/>
    <sheet name="Elderly" sheetId="36" r:id="rId9"/>
    <sheet name="Summary" sheetId="33" r:id="rId10"/>
    <sheet name="GGO (Benefits)" sheetId="46" r:id="rId11"/>
  </sheets>
  <externalReferences>
    <externalReference r:id="rId14"/>
  </externalReferences>
  <definedNames>
    <definedName name="_xlnm.Print_Area" localSheetId="9">'Summary'!$A$2:$G$18</definedName>
  </definedNames>
  <calcPr calcId="144525"/>
  <extLst/>
</workbook>
</file>

<file path=xl/sharedStrings.xml><?xml version="1.0" encoding="utf-8"?>
<sst xmlns="http://schemas.openxmlformats.org/spreadsheetml/2006/main" count="325" uniqueCount="156">
  <si>
    <t>Age</t>
  </si>
  <si>
    <t>0-4</t>
  </si>
  <si>
    <t>5-9</t>
  </si>
  <si>
    <t>10-14</t>
  </si>
  <si>
    <t>15-19</t>
  </si>
  <si>
    <t>20-24</t>
  </si>
  <si>
    <t>25-29</t>
  </si>
  <si>
    <t>30-34</t>
  </si>
  <si>
    <t>35-39</t>
  </si>
  <si>
    <t>40-44</t>
  </si>
  <si>
    <t>45-49</t>
  </si>
  <si>
    <t>50-54</t>
  </si>
  <si>
    <t>55-59</t>
  </si>
  <si>
    <t>60-64</t>
  </si>
  <si>
    <t>Total</t>
  </si>
  <si>
    <t>GENERAL GOVERNMENT OPERATIONS (STATUS QUO)</t>
  </si>
  <si>
    <t>Children</t>
  </si>
  <si>
    <t>65 +</t>
  </si>
  <si>
    <t>Modified:</t>
  </si>
  <si>
    <t>User Name:</t>
  </si>
  <si>
    <t>RAPID ASSESSMENT PROTOCOL</t>
  </si>
  <si>
    <t>Social Security Department</t>
  </si>
  <si>
    <t>Country:</t>
  </si>
  <si>
    <t>INTERNATIONAL LABOUR OFFICE</t>
  </si>
  <si>
    <t>- Projection period</t>
  </si>
  <si>
    <t>- Historical data</t>
  </si>
  <si>
    <t>Model version:</t>
  </si>
  <si>
    <t>Created:</t>
  </si>
  <si>
    <t>-Population by age (single-age or 5-year age groups) and sex</t>
  </si>
  <si>
    <t>-Exchange rate (current, local currency per USD)</t>
  </si>
  <si>
    <t>-Exchange rate (PPP)</t>
  </si>
  <si>
    <t>-Real interest rate</t>
  </si>
  <si>
    <t>-Average wage (local currency)</t>
  </si>
  <si>
    <t>-Minimum wage (local currency)</t>
  </si>
  <si>
    <t>-Poverty line (local currency)</t>
  </si>
  <si>
    <t>(i) Demographic data</t>
  </si>
  <si>
    <t>(ii) Labour statistics</t>
  </si>
  <si>
    <t>-GDP deflator and its growth rate</t>
  </si>
  <si>
    <t xml:space="preserve">-GDP and its growth rates by sector (at constant and current prices) </t>
  </si>
  <si>
    <t>MACROECONOMIC FRAMEWORK</t>
  </si>
  <si>
    <t>-GDP structure by sector (in percent)</t>
  </si>
  <si>
    <t>The 9 basic worksheets are:</t>
  </si>
  <si>
    <t>C. METHODOLOGY:</t>
  </si>
  <si>
    <t>D. MAIN FEATURES:</t>
  </si>
  <si>
    <t>E. MODEL STRUCTURE:</t>
  </si>
  <si>
    <t>F. DATA REQUIREMENTS AND SOURCES:</t>
  </si>
  <si>
    <t>G. INSTRUCTIONS:</t>
  </si>
  <si>
    <t>H. DEFINITIONS AND FORMULAS:</t>
  </si>
  <si>
    <r>
      <rPr>
        <b/>
        <sz val="11"/>
        <color indexed="8"/>
        <rFont val="Calibri"/>
        <family val="2"/>
      </rPr>
      <t>(iii) Gross domestic product at current prices (by sector composition).</t>
    </r>
    <r>
      <rPr>
        <sz val="11"/>
        <color theme="1"/>
        <rFont val="Calibri"/>
        <family val="2"/>
        <scheme val="minor"/>
      </rPr>
      <t xml:space="preserve"> The GDP at current prices reflects the total amount of goods and services produced in the country within a year at prices of current reporting period.</t>
    </r>
  </si>
  <si>
    <r>
      <rPr>
        <b/>
        <sz val="11"/>
        <color indexed="8"/>
        <rFont val="Calibri"/>
        <family val="2"/>
      </rPr>
      <t>(iv) GDP deflator.</t>
    </r>
    <r>
      <rPr>
        <sz val="11"/>
        <color theme="1"/>
        <rFont val="Calibri"/>
        <family val="2"/>
        <scheme val="minor"/>
      </rPr>
      <t xml:space="preserve"> The GDP deflator is a price index level of all goods and services produced in a country within a year. The GDP felator is commonly defined as the ratio of the GDP at current prices to the GDP at constant prices (prices to volume measure). In the Rapid Assessment Protocol, the GDP deflator is assumed to grow at an user-defined growth rate.</t>
    </r>
  </si>
  <si>
    <t>C. METHODOLOGY</t>
  </si>
  <si>
    <t>D. MAIN FEATURES</t>
  </si>
  <si>
    <t>E. MODEL STRUCTURE</t>
  </si>
  <si>
    <t>F. DATA REQUIREMENTS AND SOURCES</t>
  </si>
  <si>
    <t>G. INSTRUCTIONS</t>
  </si>
  <si>
    <t>H. DEFINITIONS AND FORMULAS</t>
  </si>
  <si>
    <t>Labour market model</t>
  </si>
  <si>
    <t>Macroeconomic model</t>
  </si>
  <si>
    <t>TECHNICAL GUIDE</t>
  </si>
  <si>
    <t>A. SCOPE</t>
  </si>
  <si>
    <t>B. DISCLAIMER</t>
  </si>
  <si>
    <r>
      <t xml:space="preserve">The Rapid Assessment Protocol consist of a single Excel workbook of 9 </t>
    </r>
    <r>
      <rPr>
        <u val="single"/>
        <sz val="11"/>
        <color indexed="8"/>
        <rFont val="Calibri"/>
        <family val="2"/>
      </rPr>
      <t>basic</t>
    </r>
    <r>
      <rPr>
        <sz val="11"/>
        <color theme="1"/>
        <rFont val="Calibri"/>
        <family val="2"/>
        <scheme val="minor"/>
      </rPr>
      <t xml:space="preserve"> worksheets, eight of which provide instructions and set the demographic, labour market, macroeconomic and government's financial framework. The other worksheet provides a cost estimate of a single benefit case. However, </t>
    </r>
    <r>
      <rPr>
        <u val="single"/>
        <sz val="11"/>
        <color indexed="8"/>
        <rFont val="Calibri"/>
        <family val="2"/>
      </rPr>
      <t>the user can add as many worksheets as extra benefits are included in the costing exercise</t>
    </r>
    <r>
      <rPr>
        <sz val="11"/>
        <color theme="1"/>
        <rFont val="Calibri"/>
        <family val="2"/>
        <scheme val="minor"/>
      </rPr>
      <t>.</t>
    </r>
  </si>
  <si>
    <t>(iii) Macroeconomic statistics</t>
  </si>
  <si>
    <t>(iv) Government finances</t>
  </si>
  <si>
    <t>-General government revenues and expenditures</t>
  </si>
  <si>
    <t>This model is provided "as such", with no guarantee. The designer cannot be held responsible for any damage, of whatever nature that the user or any third party might have undergone as the direct or indirect result of using the model (including financial loss as a result of using the model or of the impossibility of using it), even if the designer has been warned of the possibility of such damage. The ILO will provide no assistance in the setting up or use of the model without specific written agreement.</t>
  </si>
  <si>
    <t xml:space="preserve">The Rapid Assessment Protocol (RAP) is a simplistic projection model that aims at estimating the future costs of introducing one or more cash transfer elements of the Social Protection Floor.  At the same time, the RAP provides a general picture of the country's main indicators: demographics, labour market, macroeconomic and the development of the general government's balance sheet. </t>
  </si>
  <si>
    <t>(v) Data on costs and coverage by existing social protection schemes, if necessary</t>
  </si>
  <si>
    <t>-Administrative data on expenditure, financing, numbers of protected persons, number of beneficiaries.</t>
  </si>
  <si>
    <t>ECONOMICALLY ACTIVE POPULATION</t>
  </si>
  <si>
    <r>
      <rPr>
        <b/>
        <sz val="11"/>
        <color indexed="8"/>
        <rFont val="Calibri"/>
        <family val="2"/>
      </rPr>
      <t>(v) Labour productivity.</t>
    </r>
    <r>
      <rPr>
        <sz val="11"/>
        <color theme="1"/>
        <rFont val="Calibri"/>
        <family val="2"/>
        <scheme val="minor"/>
      </rPr>
      <t xml:space="preserve"> The labour productivity measures the efficiency of production at the level of the individual, the enterprise or the specific economic sector. It is usually measured in terms of output per worker or per hour worked </t>
    </r>
    <r>
      <rPr>
        <sz val="11"/>
        <color indexed="12"/>
        <rFont val="Calibri"/>
        <family val="2"/>
      </rPr>
      <t>[2]</t>
    </r>
    <r>
      <rPr>
        <sz val="11"/>
        <color theme="1"/>
        <rFont val="Calibri"/>
        <family val="2"/>
        <scheme val="minor"/>
      </rPr>
      <t xml:space="preserve">. In the RAP, the user must provide the labour productivity growth rates (either assumed or projected) so the future labour productivity can be estimated. However, the labour productivity at time </t>
    </r>
    <r>
      <rPr>
        <i/>
        <sz val="11"/>
        <color indexed="8"/>
        <rFont val="Calibri"/>
        <family val="2"/>
      </rPr>
      <t>t,</t>
    </r>
    <r>
      <rPr>
        <sz val="11"/>
        <color theme="1"/>
        <rFont val="Calibri"/>
        <family val="2"/>
        <scheme val="minor"/>
      </rPr>
      <t xml:space="preserve"> as well as in precedent years, is calculated as the ratio of the GDP at constant prices (by sector) to the number of employed workers in the same period.</t>
    </r>
  </si>
  <si>
    <r>
      <t>[2]</t>
    </r>
    <r>
      <rPr>
        <sz val="11"/>
        <rFont val="Calibri"/>
        <family val="2"/>
      </rPr>
      <t xml:space="preserve"> ILO Thesaurus (search for "labour productivity")</t>
    </r>
  </si>
  <si>
    <r>
      <rPr>
        <b/>
        <sz val="11"/>
        <color indexed="8"/>
        <rFont val="Calibri"/>
        <family val="2"/>
      </rPr>
      <t>(iii) AR</t>
    </r>
    <r>
      <rPr>
        <sz val="11"/>
        <color theme="1"/>
        <rFont val="Calibri"/>
        <family val="2"/>
        <scheme val="minor"/>
      </rPr>
      <t>. The Activity Rates (AR) worksheet has 3 tables, organised by 5-year age groups and sex (male, female and total).</t>
    </r>
  </si>
  <si>
    <r>
      <rPr>
        <b/>
        <sz val="11"/>
        <color indexed="8"/>
        <rFont val="Calibri"/>
        <family val="2"/>
      </rPr>
      <t>(ii) POP</t>
    </r>
    <r>
      <rPr>
        <sz val="11"/>
        <color theme="1"/>
        <rFont val="Calibri"/>
        <family val="2"/>
        <scheme val="minor"/>
      </rPr>
      <t>. The Population (POP) worksheet has 6 tables, 3 for 5-year age groups and 3 for single age groups (male, female and total).</t>
    </r>
  </si>
  <si>
    <r>
      <rPr>
        <b/>
        <sz val="11"/>
        <color indexed="8"/>
        <rFont val="Calibri"/>
        <family val="2"/>
      </rPr>
      <t>(v) ECO</t>
    </r>
    <r>
      <rPr>
        <sz val="11"/>
        <color theme="1"/>
        <rFont val="Calibri"/>
        <family val="2"/>
        <scheme val="minor"/>
      </rPr>
      <t>. The macroeconomic framework (ECO) is set based on historical data collected and forecasts made by the user.</t>
    </r>
  </si>
  <si>
    <r>
      <rPr>
        <b/>
        <sz val="11"/>
        <color indexed="8"/>
        <rFont val="Calibri"/>
        <family val="2"/>
      </rPr>
      <t>(vi) GGO(SQ)</t>
    </r>
    <r>
      <rPr>
        <sz val="11"/>
        <color theme="1"/>
        <rFont val="Calibri"/>
        <family val="2"/>
        <scheme val="minor"/>
      </rPr>
      <t>. The General Government's Operations in the Status Quo (GGO(SQ)) worksheet summarizes the main components of the general government's revenue and expenditure in the status quo scenario (before introducing the floor benefits). The main feature of this worksheet is the projection of the financial performance of the general government, which is key for analysing the fiscal space required to fund the floor benefits.</t>
    </r>
  </si>
  <si>
    <r>
      <rPr>
        <b/>
        <sz val="11"/>
        <color indexed="8"/>
        <rFont val="Calibri"/>
        <family val="2"/>
      </rPr>
      <t>(i) README</t>
    </r>
    <r>
      <rPr>
        <sz val="11"/>
        <color theme="1"/>
        <rFont val="Calibri"/>
        <family val="2"/>
        <scheme val="minor"/>
      </rPr>
      <t>. This worksheet provides important information about the scope, methodology, structure and data requirements of the Rapid Assessment Tool. It also provides basic information on the model version, the latest modification date and the user.</t>
    </r>
  </si>
  <si>
    <r>
      <t>(vii) BEN(1).</t>
    </r>
    <r>
      <rPr>
        <sz val="11"/>
        <color theme="1"/>
        <rFont val="Calibri"/>
        <family val="2"/>
        <scheme val="minor"/>
      </rPr>
      <t xml:space="preserve"> The Benefit (1) worksheet contains all the benefit's paramaters and results such as reference, target and eligible population, eligibility take-up rates, average benefit costs, administrative costs and total costs.</t>
    </r>
  </si>
  <si>
    <r>
      <t xml:space="preserve">(viii) GGO(BS). </t>
    </r>
    <r>
      <rPr>
        <sz val="11"/>
        <color theme="1"/>
        <rFont val="Calibri"/>
        <family val="2"/>
        <scheme val="minor"/>
      </rPr>
      <t>Compared to the GGO(SQ), this worksheet contains additional lines in the expenditure component which correspond to each one of the benefits included in the floor. This worksheet reflects the general government's expenditure level in a benefits scenario.</t>
    </r>
  </si>
  <si>
    <t>-Activity rates by age (single age or 5-year age groups) and sex</t>
  </si>
  <si>
    <r>
      <t xml:space="preserve">In formula (1) </t>
    </r>
    <r>
      <rPr>
        <i/>
        <sz val="11"/>
        <color indexed="8"/>
        <rFont val="Calibri"/>
        <family val="2"/>
      </rPr>
      <t>s</t>
    </r>
    <r>
      <rPr>
        <sz val="11"/>
        <color theme="1"/>
        <rFont val="Calibri"/>
        <family val="2"/>
        <scheme val="minor"/>
      </rPr>
      <t xml:space="preserve"> refers to the sex (male, female), </t>
    </r>
    <r>
      <rPr>
        <i/>
        <sz val="11"/>
        <color indexed="8"/>
        <rFont val="Calibri"/>
        <family val="2"/>
      </rPr>
      <t>x</t>
    </r>
    <r>
      <rPr>
        <sz val="11"/>
        <color theme="1"/>
        <rFont val="Calibri"/>
        <family val="2"/>
        <scheme val="minor"/>
      </rPr>
      <t xml:space="preserve"> to the age (single age or age group) and </t>
    </r>
    <r>
      <rPr>
        <i/>
        <sz val="11"/>
        <color indexed="8"/>
        <rFont val="Calibri"/>
        <family val="2"/>
      </rPr>
      <t>t</t>
    </r>
    <r>
      <rPr>
        <sz val="11"/>
        <color theme="1"/>
        <rFont val="Calibri"/>
        <family val="2"/>
        <scheme val="minor"/>
      </rPr>
      <t xml:space="preserve"> to the year.</t>
    </r>
  </si>
  <si>
    <r>
      <t xml:space="preserve">In formula (2), </t>
    </r>
    <r>
      <rPr>
        <i/>
        <sz val="11"/>
        <color indexed="8"/>
        <rFont val="Calibri"/>
        <family val="2"/>
      </rPr>
      <t>i</t>
    </r>
    <r>
      <rPr>
        <sz val="11"/>
        <color theme="1"/>
        <rFont val="Calibri"/>
        <family val="2"/>
        <scheme val="minor"/>
      </rPr>
      <t xml:space="preserve"> refers to the economic sector (primary, secondary and services), </t>
    </r>
    <r>
      <rPr>
        <i/>
        <sz val="11"/>
        <color indexed="8"/>
        <rFont val="Calibri"/>
        <family val="2"/>
      </rPr>
      <t>t</t>
    </r>
    <r>
      <rPr>
        <sz val="11"/>
        <color theme="1"/>
        <rFont val="Calibri"/>
        <family val="2"/>
        <scheme val="minor"/>
      </rPr>
      <t xml:space="preserve"> to the base year and </t>
    </r>
    <r>
      <rPr>
        <i/>
        <sz val="11"/>
        <color indexed="8"/>
        <rFont val="Calibri"/>
        <family val="2"/>
      </rPr>
      <t>g</t>
    </r>
    <r>
      <rPr>
        <sz val="11"/>
        <color theme="1"/>
        <rFont val="Calibri"/>
        <family val="2"/>
        <scheme val="minor"/>
      </rPr>
      <t xml:space="preserve"> is the sector-specific real GDP growth rate in a particular year.</t>
    </r>
  </si>
  <si>
    <r>
      <t xml:space="preserve">In formula (4), </t>
    </r>
    <r>
      <rPr>
        <i/>
        <sz val="11"/>
        <color indexed="8"/>
        <rFont val="Calibri"/>
        <family val="2"/>
      </rPr>
      <t xml:space="preserve">t </t>
    </r>
    <r>
      <rPr>
        <sz val="11"/>
        <color theme="1"/>
        <rFont val="Calibri"/>
        <family val="2"/>
        <scheme val="minor"/>
      </rPr>
      <t xml:space="preserve">refers to the base year and </t>
    </r>
    <r>
      <rPr>
        <i/>
        <sz val="11"/>
        <color indexed="8"/>
        <rFont val="Calibri"/>
        <family val="2"/>
      </rPr>
      <t xml:space="preserve"> h</t>
    </r>
    <r>
      <rPr>
        <sz val="11"/>
        <color theme="1"/>
        <rFont val="Calibri"/>
        <family val="2"/>
        <scheme val="minor"/>
      </rPr>
      <t xml:space="preserve"> to the GDP deflator growth rate.</t>
    </r>
  </si>
  <si>
    <r>
      <t xml:space="preserve">In formula (3),  </t>
    </r>
    <r>
      <rPr>
        <i/>
        <sz val="11"/>
        <color indexed="8"/>
        <rFont val="Calibri"/>
        <family val="2"/>
      </rPr>
      <t>i</t>
    </r>
    <r>
      <rPr>
        <sz val="11"/>
        <color theme="1"/>
        <rFont val="Calibri"/>
        <family val="2"/>
        <scheme val="minor"/>
      </rPr>
      <t xml:space="preserve"> refers to the economic sector (primary, secondary and services), </t>
    </r>
    <r>
      <rPr>
        <i/>
        <sz val="11"/>
        <color indexed="8"/>
        <rFont val="Calibri"/>
        <family val="2"/>
      </rPr>
      <t>t</t>
    </r>
    <r>
      <rPr>
        <sz val="11"/>
        <color theme="1"/>
        <rFont val="Calibri"/>
        <family val="2"/>
        <scheme val="minor"/>
      </rPr>
      <t xml:space="preserve"> to the base year and </t>
    </r>
    <r>
      <rPr>
        <i/>
        <sz val="11"/>
        <color indexed="8"/>
        <rFont val="Calibri"/>
        <family val="2"/>
      </rPr>
      <t>GDP Def</t>
    </r>
    <r>
      <rPr>
        <sz val="11"/>
        <color theme="1"/>
        <rFont val="Calibri"/>
        <family val="2"/>
        <scheme val="minor"/>
      </rPr>
      <t xml:space="preserve"> to the GDP deflator in a particular year.</t>
    </r>
  </si>
  <si>
    <r>
      <t xml:space="preserve">In formula (5), </t>
    </r>
    <r>
      <rPr>
        <i/>
        <sz val="11"/>
        <color indexed="8"/>
        <rFont val="Calibri"/>
        <family val="2"/>
      </rPr>
      <t>i</t>
    </r>
    <r>
      <rPr>
        <sz val="11"/>
        <color theme="1"/>
        <rFont val="Calibri"/>
        <family val="2"/>
        <scheme val="minor"/>
      </rPr>
      <t xml:space="preserve"> refers to the economic sector (primary, secondary and services), </t>
    </r>
    <r>
      <rPr>
        <i/>
        <sz val="11"/>
        <color indexed="8"/>
        <rFont val="Calibri"/>
        <family val="2"/>
      </rPr>
      <t>j</t>
    </r>
    <r>
      <rPr>
        <sz val="11"/>
        <color theme="1"/>
        <rFont val="Calibri"/>
        <family val="2"/>
        <scheme val="minor"/>
      </rPr>
      <t xml:space="preserve"> to a selected year, </t>
    </r>
    <r>
      <rPr>
        <i/>
        <sz val="11"/>
        <color indexed="8"/>
        <rFont val="Calibri"/>
        <family val="2"/>
      </rPr>
      <t>t</t>
    </r>
    <r>
      <rPr>
        <sz val="11"/>
        <color theme="1"/>
        <rFont val="Calibri"/>
        <family val="2"/>
        <scheme val="minor"/>
      </rPr>
      <t xml:space="preserve"> to the base year, </t>
    </r>
    <r>
      <rPr>
        <i/>
        <sz val="11"/>
        <color indexed="8"/>
        <rFont val="Calibri"/>
        <family val="2"/>
      </rPr>
      <t>E</t>
    </r>
    <r>
      <rPr>
        <sz val="11"/>
        <color theme="1"/>
        <rFont val="Calibri"/>
        <family val="2"/>
        <scheme val="minor"/>
      </rPr>
      <t xml:space="preserve"> to the number of employed workers and </t>
    </r>
    <r>
      <rPr>
        <i/>
        <sz val="11"/>
        <color indexed="8"/>
        <rFont val="Calibri"/>
        <family val="2"/>
      </rPr>
      <t>l</t>
    </r>
    <r>
      <rPr>
        <sz val="11"/>
        <color theme="1"/>
        <rFont val="Calibri"/>
        <family val="2"/>
        <scheme val="minor"/>
      </rPr>
      <t xml:space="preserve"> to the labour productivity growth rate.</t>
    </r>
  </si>
  <si>
    <r>
      <t>(ix) SUM.</t>
    </r>
    <r>
      <rPr>
        <sz val="11"/>
        <color theme="1"/>
        <rFont val="Calibri"/>
        <family val="2"/>
        <scheme val="minor"/>
      </rPr>
      <t xml:space="preserve"> The Summary and Results (SUM) worksheet defines a standard format of presenting the results of the model. It is important to note that in case extra benefits are added to the costing exercise, some extra lines should be also included  in the Benefits Scenario section of the summary tables. The most important thing to keep in mind is to maintain the presentation format.</t>
    </r>
  </si>
  <si>
    <r>
      <rPr>
        <b/>
        <sz val="11"/>
        <color indexed="8"/>
        <rFont val="Calibri"/>
        <family val="2"/>
      </rPr>
      <t>(ii) Gross domestic product at constant prices (by sector composition</t>
    </r>
    <r>
      <rPr>
        <sz val="11"/>
        <color theme="1"/>
        <rFont val="Calibri"/>
        <family val="2"/>
        <scheme val="minor"/>
      </rPr>
      <t xml:space="preserve">). The GDP at constant prices is an output volume indicator expressed in terms of a reference period. </t>
    </r>
  </si>
  <si>
    <t>In the Rapid Assessment Protocol, the GDP is a product of the expected changes in the economic structure of the country. As often found in OECD modelling, the GDP can be estimated as a product of productivity and employment variables in which unemployment rates are exogenously defined. However, the logic behind such approach may be difficult to apply in low income countries where the informal economy is large and, therefore the concept of unemployment meaningless. In contrast, the macroeconomic model of the RAP is based on the projection of the real GDP growth rates of the primary, secondary and service sectors. Additionally, the model requires the user to project the GDP deflator growth rate to estimate the GDP at current prices. For simplicity, the RAP assumes that in the projection period the inflation rate is equivalent to the GDP deflator growth rate.</t>
  </si>
  <si>
    <r>
      <rPr>
        <b/>
        <sz val="11"/>
        <color indexed="8"/>
        <rFont val="Calibri"/>
        <family val="2"/>
      </rPr>
      <t>(iv) EAP</t>
    </r>
    <r>
      <rPr>
        <sz val="11"/>
        <color theme="1"/>
        <rFont val="Calibri"/>
        <family val="2"/>
        <scheme val="minor"/>
      </rPr>
      <t>. This worksheet shows the results of the Economically Active Population EAP and uses as input the data from the Population (POP) and ActivityRates (AR) worksheets.</t>
    </r>
  </si>
  <si>
    <r>
      <rPr>
        <b/>
        <sz val="11"/>
        <color indexed="8"/>
        <rFont val="Calibri"/>
        <family val="2"/>
      </rPr>
      <t>(i) Economically Active Population.</t>
    </r>
    <r>
      <rPr>
        <sz val="11"/>
        <color theme="1"/>
        <rFont val="Calibri"/>
        <family val="2"/>
        <scheme val="minor"/>
      </rPr>
      <t xml:space="preserve"> The economically active population comprises all persons of either sex aged 15 and above who are either employed or unemployed and who furnish the supply of labour for the production of goods and services during a specified time-reference period </t>
    </r>
    <r>
      <rPr>
        <sz val="11"/>
        <color indexed="12"/>
        <rFont val="Calibri"/>
        <family val="2"/>
      </rPr>
      <t>[1]</t>
    </r>
    <r>
      <rPr>
        <sz val="11"/>
        <color theme="1"/>
        <rFont val="Calibri"/>
        <family val="2"/>
        <scheme val="minor"/>
      </rPr>
      <t xml:space="preserve">. In the RAP, the Economically Active Population </t>
    </r>
    <r>
      <rPr>
        <i/>
        <sz val="11"/>
        <color indexed="8"/>
        <rFont val="Calibri"/>
        <family val="2"/>
      </rPr>
      <t>(EAP)</t>
    </r>
    <r>
      <rPr>
        <sz val="11"/>
        <color theme="1"/>
        <rFont val="Calibri"/>
        <family val="2"/>
        <scheme val="minor"/>
      </rPr>
      <t xml:space="preserve"> is equal to the product between the population (</t>
    </r>
    <r>
      <rPr>
        <i/>
        <sz val="11"/>
        <color indexed="8"/>
        <rFont val="Calibri"/>
        <family val="2"/>
      </rPr>
      <t>POP</t>
    </r>
    <r>
      <rPr>
        <sz val="11"/>
        <color theme="1"/>
        <rFont val="Calibri"/>
        <family val="2"/>
        <scheme val="minor"/>
      </rPr>
      <t>) and the activity rates (</t>
    </r>
    <r>
      <rPr>
        <i/>
        <sz val="11"/>
        <color indexed="8"/>
        <rFont val="Calibri"/>
        <family val="2"/>
      </rPr>
      <t>AR</t>
    </r>
    <r>
      <rPr>
        <sz val="11"/>
        <color theme="1"/>
        <rFont val="Calibri"/>
        <family val="2"/>
        <scheme val="minor"/>
      </rPr>
      <t>) for each sex-age group.</t>
    </r>
  </si>
  <si>
    <t>1.1</t>
  </si>
  <si>
    <t>Social Protection Sector</t>
  </si>
  <si>
    <t>75+</t>
  </si>
  <si>
    <t>Coresia</t>
  </si>
  <si>
    <t xml:space="preserve">-Employed population </t>
  </si>
  <si>
    <t>Average monthly wage (COD)</t>
  </si>
  <si>
    <t>National poverty line (COD/month)</t>
  </si>
  <si>
    <t>GDP at constant prices (COD billion)</t>
  </si>
  <si>
    <t>GDP at current prices (COD billion)</t>
  </si>
  <si>
    <t>Unemployment rate</t>
  </si>
  <si>
    <t>Health</t>
  </si>
  <si>
    <t>Elderly</t>
  </si>
  <si>
    <t>Cost as % of GDP</t>
  </si>
  <si>
    <t>Cost as % of Govt. expenditure</t>
  </si>
  <si>
    <t xml:space="preserve">Working age </t>
  </si>
  <si>
    <t>Working age</t>
  </si>
  <si>
    <t xml:space="preserve">Per capita health expenditure (COD) </t>
  </si>
  <si>
    <t xml:space="preserve">Govt. per capita health expenditure (COD) </t>
  </si>
  <si>
    <t>Cost of Scenario 1 (COD million)</t>
  </si>
  <si>
    <t>Cost of Scenario 2 (COD million)</t>
  </si>
  <si>
    <t>Cost of Scenario 3 (COD million)</t>
  </si>
  <si>
    <t>65+</t>
  </si>
  <si>
    <t xml:space="preserve">Minimum daily wage (COD) </t>
  </si>
  <si>
    <t>Parameters</t>
  </si>
  <si>
    <t>Budget surplus or deficit (COD billion)</t>
  </si>
  <si>
    <t>Cost as % of Govt. Expenditure</t>
  </si>
  <si>
    <t>Budget surplus or deficit at status quo (COD billion)</t>
  </si>
  <si>
    <t>Scenario 1: Subsidize the Public Health Care Scheme, including transportation allowance, for uncovered informal economy members</t>
  </si>
  <si>
    <t>Scenario 2: Provide a monthly cash allowance to informal sector women upon child delivery</t>
  </si>
  <si>
    <t>Scenario 3: Provide HIV testing for the most-at-risk population</t>
  </si>
  <si>
    <t>SPF 1: HEALTH CARE</t>
  </si>
  <si>
    <t>SPF 2: CHILDREN</t>
  </si>
  <si>
    <t>SPF 3: WORKING AGE</t>
  </si>
  <si>
    <t>SPF 4: ELDERLY</t>
  </si>
  <si>
    <t>Budget surplus or deficit at status quo (as % of GDP)</t>
  </si>
  <si>
    <t>TOTAL</t>
  </si>
  <si>
    <t>POPULATION</t>
  </si>
  <si>
    <t>Scenario 1: Provide a conditional cash transfer to all poor children</t>
  </si>
  <si>
    <t>Scenario 2: Provide a conditional cash transfer to all poor children</t>
  </si>
  <si>
    <t>Scenario 3: Provide a mid-day meal and a milk bottle to all children in public schools</t>
  </si>
  <si>
    <t>Scenario 1: Provide a monthly allowance to all persons with disabilities</t>
  </si>
  <si>
    <t>Scenario 2: Extend a public works guarantee to rural workers</t>
  </si>
  <si>
    <t>Scenario 3: Provide 40 days of training to informal economy workers every 5 years</t>
  </si>
  <si>
    <t>MALE POPULATION (000s)</t>
  </si>
  <si>
    <t>FEMALE POPULATION (000s)</t>
  </si>
  <si>
    <t>TOTAL POPULATION (000s)</t>
  </si>
  <si>
    <t>MALE ECONOMICALLY ACTIVE POPULATION (000s)</t>
  </si>
  <si>
    <t>FEMALE ECONOMICALLY ACTIVE POPULATION (000s)</t>
  </si>
  <si>
    <t>TOTAL ECONOMICALLY ACTIVE POPULATION (000s)</t>
  </si>
  <si>
    <t>Inflation</t>
  </si>
  <si>
    <t>National poverty rate</t>
  </si>
  <si>
    <t>GDP growth rate</t>
  </si>
  <si>
    <t>State revenues and grants (COD billion)</t>
  </si>
  <si>
    <t>State expenditures (COD billion)</t>
  </si>
  <si>
    <t>Budget surplus or deficit (as % of GDP)</t>
  </si>
  <si>
    <t>Scenario 1: Extend the Universal Pension Scheme to all informal economy elderly people</t>
  </si>
  <si>
    <t>Scenario 2: Extend the Universal Pension Scheme to all informal economy elderly people</t>
  </si>
  <si>
    <t>Scenario 3: Provide a monthly allowance to all persons with disabilities</t>
  </si>
  <si>
    <t>State expenditures at status quo (COD billion)</t>
  </si>
  <si>
    <t>State revenues and grants at status quo (COD billion)</t>
  </si>
  <si>
    <t>RAP workshop</t>
  </si>
  <si>
    <t>Underemployment rate</t>
  </si>
  <si>
    <t>Cost of SPF</t>
  </si>
  <si>
    <t>Budget surplus or deficit after SPF (as % of GDP)</t>
  </si>
  <si>
    <t>Budget surplus or deficit after SPF (COD billion)</t>
  </si>
  <si>
    <t>State expenditure after SPF (COD billion)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</si>
</sst>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0.0"/>
    <numFmt numFmtId="167" formatCode="[$-409]m/d/yy\ h:mm\ AM/PM;@"/>
    <numFmt numFmtId="168" formatCode="0.0%"/>
    <numFmt numFmtId="169" formatCode="[$-409]dd/mmm/yy;@"/>
    <numFmt numFmtId="170" formatCode="#,##0.000"/>
    <numFmt numFmtId="171" formatCode="#,##0.0_ ;\-#,##0.0\ "/>
    <numFmt numFmtId="172" formatCode="0.000"/>
    <numFmt numFmtId="173" formatCode="#,##0.000_ ;\-#,##0.000\ "/>
    <numFmt numFmtId="174" formatCode="[$-409]d/mmm/yy;@"/>
    <numFmt numFmtId="176" formatCode="#,##0_ ;\-#,##0\ "/>
  </numFmts>
  <fonts count="66">
    <font>
      <sz val="11"/>
      <color theme="1"/>
      <name val="Calibri"/>
      <family val="2"/>
      <scheme val="minor"/>
    </font>
    <font>
      <sz val="10"/>
      <name val="Arial"/>
      <family val="2"/>
    </font>
    <font>
      <b/>
      <sz val="11"/>
      <color indexed="8"/>
      <name val="Calibri"/>
      <family val="2"/>
    </font>
    <font>
      <i/>
      <sz val="11"/>
      <color indexed="8"/>
      <name val="Calibri"/>
      <family val="2"/>
    </font>
    <font>
      <b/>
      <sz val="13"/>
      <color indexed="8"/>
      <name val="Calibri"/>
      <family val="2"/>
    </font>
    <font>
      <sz val="11"/>
      <name val="Calibri"/>
      <family val="2"/>
    </font>
    <font>
      <u val="single"/>
      <sz val="11"/>
      <color indexed="8"/>
      <name val="Calibri"/>
      <family val="2"/>
    </font>
    <font>
      <b/>
      <sz val="20"/>
      <color indexed="8"/>
      <name val="Calibri"/>
      <family val="2"/>
    </font>
    <font>
      <sz val="14"/>
      <color indexed="8"/>
      <name val="Calibri"/>
      <family val="2"/>
    </font>
    <font>
      <sz val="16"/>
      <color indexed="8"/>
      <name val="Calibri"/>
      <family val="2"/>
    </font>
    <font>
      <u val="single"/>
      <sz val="11"/>
      <color indexed="12"/>
      <name val="Calibri"/>
      <family val="2"/>
    </font>
    <font>
      <b/>
      <sz val="16"/>
      <color indexed="8"/>
      <name val="Calibri"/>
      <family val="2"/>
    </font>
    <font>
      <sz val="11"/>
      <color indexed="12"/>
      <name val="Calibri"/>
      <family val="2"/>
    </font>
    <font>
      <sz val="11"/>
      <color indexed="10"/>
      <name val="Calibri"/>
      <family val="2"/>
    </font>
    <font>
      <sz val="11"/>
      <color indexed="8"/>
      <name val="Calibri"/>
      <family val="2"/>
    </font>
    <font>
      <sz val="10"/>
      <color indexed="8"/>
      <name val="Times New Roman"/>
      <family val="1"/>
    </font>
    <font>
      <sz val="11"/>
      <color indexed="8"/>
      <name val="Times New Roman"/>
      <family val="1"/>
    </font>
    <font>
      <b/>
      <sz val="11"/>
      <name val="Calibri"/>
      <family val="2"/>
    </font>
    <font>
      <sz val="8"/>
      <name val="Calibri"/>
      <family val="2"/>
    </font>
    <font>
      <u val="single"/>
      <sz val="8.25"/>
      <color theme="10"/>
      <name val="Calibri"/>
      <family val="2"/>
    </font>
    <font>
      <sz val="10"/>
      <color rgb="FF000000"/>
      <name val="Times New Roman"/>
      <family val="1"/>
    </font>
    <font>
      <b/>
      <sz val="11"/>
      <color theme="1"/>
      <name val="Calibri"/>
      <family val="2"/>
      <scheme val="minor"/>
    </font>
    <font>
      <sz val="11"/>
      <name val="Calibri"/>
      <family val="2"/>
      <scheme val="minor"/>
    </font>
    <font>
      <b/>
      <sz val="11"/>
      <name val="Calibri"/>
      <family val="2"/>
      <scheme val="minor"/>
    </font>
    <font>
      <sz val="11"/>
      <color rgb="FFFF0000"/>
      <name val="Calibri"/>
      <family val="2"/>
      <scheme val="minor"/>
    </font>
    <font>
      <b/>
      <sz val="11"/>
      <color theme="0"/>
      <name val="Calibri"/>
      <family val="2"/>
      <scheme val="minor"/>
    </font>
    <font>
      <b/>
      <sz val="11"/>
      <color theme="0"/>
      <name val="Calibri"/>
      <family val="2"/>
    </font>
    <font>
      <b/>
      <sz val="11"/>
      <color theme="1" tint="0.24998000264167786"/>
      <name val="Calibri"/>
      <family val="2"/>
    </font>
    <font>
      <sz val="11"/>
      <color theme="1" tint="0.24998000264167786"/>
      <name val="Calibri"/>
      <family val="2"/>
      <scheme val="minor"/>
    </font>
    <font>
      <b/>
      <sz val="11"/>
      <color theme="0"/>
      <name val="Times New Roman"/>
      <family val="1"/>
    </font>
    <font>
      <b/>
      <sz val="14"/>
      <color indexed="8"/>
      <name val="Calibri"/>
      <family val="2"/>
    </font>
    <font>
      <b/>
      <sz val="14"/>
      <name val="Calibri"/>
      <family val="2"/>
    </font>
    <font>
      <b/>
      <sz val="14"/>
      <color indexed="8"/>
      <name val="Calibri"/>
      <family val="2"/>
      <scheme val="minor"/>
    </font>
    <font>
      <u val="single"/>
      <sz val="11"/>
      <color theme="11"/>
      <name val="Calibri"/>
      <family val="2"/>
      <scheme val="minor"/>
    </font>
    <font>
      <sz val="11"/>
      <color theme="1"/>
      <name val="Calibri"/>
      <family val="2"/>
    </font>
    <font>
      <sz val="11"/>
      <color indexed="8"/>
      <name val="Tahoma"/>
      <family val="2"/>
    </font>
    <font>
      <sz val="11"/>
      <color indexed="9"/>
      <name val="Tahoma"/>
      <family val="2"/>
    </font>
    <font>
      <b/>
      <sz val="11"/>
      <color indexed="9"/>
      <name val="Calibri"/>
      <family val="2"/>
    </font>
    <font>
      <sz val="14"/>
      <name val="Cordia New"/>
      <family val="2"/>
    </font>
    <font>
      <sz val="12"/>
      <name val="Times New Roman"/>
      <family val="1"/>
    </font>
    <font>
      <sz val="14"/>
      <name val="Angsana New"/>
      <family val="1"/>
    </font>
    <font>
      <sz val="9"/>
      <color indexed="8"/>
      <name val="Arial"/>
      <family val="2"/>
    </font>
    <font>
      <u val="single"/>
      <sz val="11"/>
      <color indexed="20"/>
      <name val="Calibri"/>
      <family val="2"/>
    </font>
    <font>
      <sz val="12"/>
      <color indexed="8"/>
      <name val="Helvetica"/>
      <family val="2"/>
    </font>
    <font>
      <sz val="10"/>
      <color indexed="8"/>
      <name val="Arial"/>
      <family val="2"/>
    </font>
    <font>
      <b/>
      <sz val="11"/>
      <color indexed="52"/>
      <name val="Tahoma"/>
      <family val="2"/>
    </font>
    <font>
      <sz val="11"/>
      <color indexed="10"/>
      <name val="Tahoma"/>
      <family val="2"/>
    </font>
    <font>
      <i/>
      <sz val="11"/>
      <color indexed="23"/>
      <name val="Tahoma"/>
      <family val="2"/>
    </font>
    <font>
      <b/>
      <sz val="18"/>
      <color indexed="62"/>
      <name val="Tahoma"/>
      <family val="2"/>
    </font>
    <font>
      <b/>
      <sz val="18"/>
      <color indexed="56"/>
      <name val="Tahoma"/>
      <family val="2"/>
    </font>
    <font>
      <b/>
      <sz val="11"/>
      <color indexed="9"/>
      <name val="Tahoma"/>
      <family val="2"/>
    </font>
    <font>
      <sz val="11"/>
      <color indexed="52"/>
      <name val="Tahoma"/>
      <family val="2"/>
    </font>
    <font>
      <sz val="11"/>
      <color indexed="17"/>
      <name val="Tahoma"/>
      <family val="2"/>
    </font>
    <font>
      <sz val="11"/>
      <color indexed="62"/>
      <name val="Tahoma"/>
      <family val="2"/>
    </font>
    <font>
      <sz val="11"/>
      <color indexed="60"/>
      <name val="Tahoma"/>
      <family val="2"/>
    </font>
    <font>
      <b/>
      <sz val="11"/>
      <color indexed="8"/>
      <name val="Tahoma"/>
      <family val="2"/>
    </font>
    <font>
      <sz val="11"/>
      <color indexed="14"/>
      <name val="Tahoma"/>
      <family val="2"/>
    </font>
    <font>
      <sz val="11"/>
      <color indexed="20"/>
      <name val="Tahoma"/>
      <family val="2"/>
    </font>
    <font>
      <b/>
      <sz val="11"/>
      <color indexed="63"/>
      <name val="Tahoma"/>
      <family val="2"/>
    </font>
    <font>
      <b/>
      <sz val="15"/>
      <color indexed="62"/>
      <name val="Tahoma"/>
      <family val="2"/>
    </font>
    <font>
      <b/>
      <sz val="15"/>
      <color indexed="56"/>
      <name val="Tahoma"/>
      <family val="2"/>
    </font>
    <font>
      <b/>
      <sz val="13"/>
      <color indexed="62"/>
      <name val="Tahoma"/>
      <family val="2"/>
    </font>
    <font>
      <b/>
      <sz val="13"/>
      <color indexed="56"/>
      <name val="Tahoma"/>
      <family val="2"/>
    </font>
    <font>
      <b/>
      <sz val="11"/>
      <color indexed="62"/>
      <name val="Tahoma"/>
      <family val="2"/>
    </font>
    <font>
      <b/>
      <sz val="11"/>
      <color indexed="56"/>
      <name val="Tahoma"/>
      <family val="2"/>
    </font>
    <font>
      <b/>
      <sz val="11"/>
      <color indexed="12"/>
      <name val="Calibri"/>
      <family val="2"/>
    </font>
  </fonts>
  <fills count="36">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1"/>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theme="0" tint="-0.04997999966144562"/>
        <bgColor indexed="64"/>
      </patternFill>
    </fill>
    <fill>
      <patternFill patternType="solid">
        <fgColor theme="1" tint="0.15000000596046448"/>
        <bgColor indexed="64"/>
      </patternFill>
    </fill>
    <fill>
      <patternFill patternType="solid">
        <fgColor theme="0"/>
        <bgColor indexed="64"/>
      </patternFill>
    </fill>
    <fill>
      <patternFill patternType="solid">
        <fgColor theme="0"/>
        <bgColor indexed="64"/>
      </patternFill>
    </fill>
    <fill>
      <patternFill patternType="solid">
        <fgColor rgb="FFFFFFCC"/>
        <bgColor indexed="64"/>
      </patternFill>
    </fill>
    <fill>
      <patternFill patternType="solid">
        <fgColor rgb="FFFFFF99"/>
        <bgColor indexed="64"/>
      </patternFill>
    </fill>
    <fill>
      <patternFill patternType="solid">
        <fgColor rgb="FFFFFF66"/>
        <bgColor indexed="64"/>
      </patternFill>
    </fill>
    <fill>
      <patternFill patternType="solid">
        <fgColor rgb="FFFFF3CB"/>
        <bgColor indexed="64"/>
      </patternFill>
    </fill>
  </fills>
  <borders count="28">
    <border>
      <left/>
      <right/>
      <top/>
      <bottom/>
      <diagonal/>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right/>
      <top/>
      <bottom style="double">
        <color indexed="52"/>
      </bottom>
    </border>
    <border>
      <left/>
      <right/>
      <top style="thin">
        <color indexed="49"/>
      </top>
      <bottom style="double">
        <color indexed="49"/>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ck">
        <color indexed="49"/>
      </bottom>
    </border>
    <border>
      <left/>
      <right/>
      <top/>
      <bottom style="thick">
        <color indexed="62"/>
      </bottom>
    </border>
    <border>
      <left/>
      <right/>
      <top/>
      <bottom style="thick">
        <color indexed="22"/>
      </bottom>
    </border>
    <border>
      <left/>
      <right/>
      <top/>
      <bottom style="medium">
        <color indexed="49"/>
      </bottom>
    </border>
    <border>
      <left/>
      <right/>
      <top/>
      <bottom style="medium">
        <color indexed="30"/>
      </bottom>
    </border>
    <border>
      <left style="thin"/>
      <right/>
      <top/>
      <bottom/>
    </border>
    <border>
      <left/>
      <right style="thin"/>
      <top style="thin"/>
      <bottom/>
    </border>
    <border>
      <left/>
      <right style="thin"/>
      <top style="thin"/>
      <bottom style="thin"/>
    </border>
    <border>
      <left style="thin"/>
      <right style="thin"/>
      <top style="thin"/>
      <bottom/>
    </border>
    <border>
      <left style="thin"/>
      <right style="thin"/>
      <top/>
      <bottom/>
    </border>
    <border>
      <left style="thin"/>
      <right style="thin"/>
      <top/>
      <bottom style="thin"/>
    </border>
    <border>
      <left/>
      <right style="thin"/>
      <top/>
      <bottom/>
    </border>
    <border>
      <left style="thin"/>
      <right/>
      <top/>
      <bottom style="thin"/>
    </border>
    <border>
      <left style="thin"/>
      <right/>
      <top style="thin"/>
      <bottom style="thin"/>
    </border>
    <border>
      <left/>
      <right/>
      <top style="thin"/>
      <bottom style="thin"/>
    </border>
    <border>
      <left/>
      <right style="thin"/>
      <top/>
      <bottom style="thin"/>
    </border>
    <border>
      <left/>
      <right/>
      <top/>
      <bottom style="thin"/>
    </border>
    <border>
      <left style="thin"/>
      <right/>
      <top style="thin"/>
      <bottom/>
    </border>
    <border>
      <left style="thin"/>
      <right style="thin"/>
      <top style="thin"/>
      <bottom style="thin"/>
    </border>
    <border>
      <left/>
      <right/>
      <top style="thin"/>
      <bottom/>
    </border>
  </borders>
  <cellStyleXfs count="4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4"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4" fillId="0" borderId="0" applyFont="0" applyFill="0" applyBorder="0" applyAlignment="0" applyProtection="0"/>
    <xf numFmtId="41" fontId="1" fillId="0" borderId="0" applyFont="0" applyFill="0" applyBorder="0" applyAlignment="0" applyProtection="0"/>
    <xf numFmtId="41" fontId="15" fillId="0" borderId="0" applyFont="0" applyFill="0" applyBorder="0" applyAlignment="0" applyProtection="0"/>
    <xf numFmtId="0" fontId="19" fillId="0" borderId="0" applyNumberFormat="0" applyFill="0" applyBorder="0">
      <alignment/>
      <protection locked="0"/>
    </xf>
    <xf numFmtId="0" fontId="20" fillId="0" borderId="0">
      <alignment/>
      <protection/>
    </xf>
    <xf numFmtId="43" fontId="14" fillId="0" borderId="0" applyFont="0" applyFill="0" applyBorder="0" applyAlignment="0" applyProtection="0"/>
    <xf numFmtId="9" fontId="1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3" borderId="0" applyNumberFormat="0" applyBorder="0" applyAlignment="0" applyProtection="0"/>
    <xf numFmtId="0" fontId="35" fillId="6" borderId="0" applyNumberFormat="0" applyBorder="0" applyAlignment="0" applyProtection="0"/>
    <xf numFmtId="0" fontId="35" fillId="2"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4"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4" borderId="0" applyNumberFormat="0" applyBorder="0" applyAlignment="0" applyProtection="0"/>
    <xf numFmtId="0" fontId="35" fillId="12" borderId="0" applyNumberFormat="0" applyBorder="0" applyAlignment="0" applyProtection="0"/>
    <xf numFmtId="0" fontId="35" fillId="3" borderId="0" applyNumberFormat="0" applyBorder="0" applyAlignment="0" applyProtection="0"/>
    <xf numFmtId="0" fontId="35" fillId="13" borderId="0" applyNumberFormat="0" applyBorder="0" applyAlignment="0" applyProtection="0"/>
    <xf numFmtId="0" fontId="35" fillId="10" borderId="0" applyNumberFormat="0" applyBorder="0" applyAlignment="0" applyProtection="0"/>
    <xf numFmtId="0" fontId="35" fillId="7"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4" borderId="0" applyNumberFormat="0" applyBorder="0" applyAlignment="0" applyProtection="0"/>
    <xf numFmtId="0" fontId="35"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3" borderId="0" applyNumberFormat="0" applyBorder="0" applyAlignment="0" applyProtection="0"/>
    <xf numFmtId="0" fontId="36" fillId="13" borderId="0" applyNumberFormat="0" applyBorder="0" applyAlignment="0" applyProtection="0"/>
    <xf numFmtId="0" fontId="36" fillId="10" borderId="0" applyNumberFormat="0" applyBorder="0" applyAlignment="0" applyProtection="0"/>
    <xf numFmtId="0" fontId="36" fillId="17"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4" borderId="0" applyNumberFormat="0" applyBorder="0" applyAlignment="0" applyProtection="0"/>
    <xf numFmtId="0" fontId="36" fillId="18" borderId="0" applyNumberFormat="0" applyBorder="0" applyAlignment="0" applyProtection="0"/>
    <xf numFmtId="0" fontId="37" fillId="19" borderId="1" applyNumberFormat="0" applyAlignment="0" applyProtection="0"/>
    <xf numFmtId="0" fontId="37" fillId="19" borderId="1" applyNumberFormat="0" applyAlignment="0" applyProtection="0"/>
    <xf numFmtId="164" fontId="1" fillId="0" borderId="0" applyFont="0" applyFill="0" applyBorder="0" applyAlignment="0" applyProtection="0"/>
    <xf numFmtId="164" fontId="38" fillId="0" borderId="0" applyFont="0" applyFill="0" applyBorder="0" applyAlignment="0" applyProtection="0"/>
    <xf numFmtId="164" fontId="14" fillId="0" borderId="0" applyFont="0" applyFill="0" applyBorder="0" applyAlignment="0" applyProtection="0"/>
    <xf numFmtId="43" fontId="39" fillId="0" borderId="0" applyFont="0" applyFill="0" applyBorder="0" applyAlignment="0" applyProtection="0"/>
    <xf numFmtId="164" fontId="14" fillId="0" borderId="0" applyFont="0" applyFill="0" applyBorder="0" applyAlignment="0" applyProtection="0"/>
    <xf numFmtId="164" fontId="1" fillId="0" borderId="0" applyFont="0" applyFill="0" applyBorder="0" applyAlignment="0" applyProtection="0"/>
    <xf numFmtId="164" fontId="14" fillId="0" borderId="0" applyFont="0" applyFill="0" applyBorder="0" applyAlignment="0" applyProtection="0"/>
    <xf numFmtId="164" fontId="40" fillId="0" borderId="0" applyFont="0" applyFill="0" applyBorder="0" applyAlignment="0" applyProtection="0"/>
    <xf numFmtId="43" fontId="1"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41" fillId="0" borderId="0" applyFont="0" applyFill="0" applyBorder="0" applyAlignment="0" applyProtection="0"/>
    <xf numFmtId="164" fontId="35" fillId="0" borderId="0" applyFont="0" applyFill="0" applyBorder="0" applyAlignment="0" applyProtection="0"/>
    <xf numFmtId="164" fontId="41" fillId="0" borderId="0" applyFont="0" applyFill="0" applyBorder="0" applyAlignment="0" applyProtection="0"/>
    <xf numFmtId="164" fontId="41" fillId="0" borderId="0" applyFont="0" applyFill="0" applyBorder="0" applyAlignment="0" applyProtection="0"/>
    <xf numFmtId="164" fontId="14" fillId="0" borderId="0" applyFont="0" applyFill="0" applyBorder="0" applyAlignment="0" applyProtection="0"/>
    <xf numFmtId="164" fontId="41"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38" fillId="0" borderId="0">
      <alignment/>
      <protection/>
    </xf>
    <xf numFmtId="0" fontId="14" fillId="0" borderId="0">
      <alignment/>
      <protection/>
    </xf>
    <xf numFmtId="0" fontId="14" fillId="0" borderId="0">
      <alignment/>
      <protection/>
    </xf>
    <xf numFmtId="0" fontId="14" fillId="0" borderId="0">
      <alignment/>
      <protection/>
    </xf>
    <xf numFmtId="0" fontId="39" fillId="0" borderId="0">
      <alignment/>
      <protection/>
    </xf>
    <xf numFmtId="0" fontId="1" fillId="0" borderId="0">
      <alignment/>
      <protection/>
    </xf>
    <xf numFmtId="0" fontId="40" fillId="0" borderId="0">
      <alignment/>
      <protection/>
    </xf>
    <xf numFmtId="0" fontId="1" fillId="0" borderId="0">
      <alignment/>
      <protection/>
    </xf>
    <xf numFmtId="0" fontId="38" fillId="0" borderId="0">
      <alignment/>
      <protection/>
    </xf>
    <xf numFmtId="0" fontId="38" fillId="0" borderId="0">
      <alignment/>
      <protection/>
    </xf>
    <xf numFmtId="0" fontId="41" fillId="0" borderId="0">
      <alignment/>
      <protection/>
    </xf>
    <xf numFmtId="0" fontId="14" fillId="0" borderId="0">
      <alignment/>
      <protection/>
    </xf>
    <xf numFmtId="0" fontId="41" fillId="0" borderId="0">
      <alignment/>
      <protection/>
    </xf>
    <xf numFmtId="0" fontId="41" fillId="0" borderId="0">
      <alignment/>
      <protection/>
    </xf>
    <xf numFmtId="0" fontId="43" fillId="8" borderId="0" applyNumberFormat="0" applyFont="0" applyFill="0" applyBorder="0" applyAlignment="0" applyProtection="0"/>
    <xf numFmtId="0" fontId="1" fillId="0" borderId="0">
      <alignment/>
      <protection/>
    </xf>
    <xf numFmtId="0" fontId="1" fillId="0" borderId="0">
      <alignment/>
      <protection/>
    </xf>
    <xf numFmtId="0" fontId="39" fillId="0" borderId="0">
      <alignment/>
      <protection/>
    </xf>
    <xf numFmtId="0" fontId="14" fillId="0" borderId="0">
      <alignment/>
      <protection/>
    </xf>
    <xf numFmtId="0" fontId="38" fillId="0" borderId="0">
      <alignment/>
      <protection/>
    </xf>
    <xf numFmtId="0" fontId="14" fillId="0" borderId="0">
      <alignment/>
      <protection/>
    </xf>
    <xf numFmtId="0" fontId="35" fillId="0" borderId="0">
      <alignment/>
      <protection/>
    </xf>
    <xf numFmtId="0" fontId="14" fillId="0" borderId="0">
      <alignment/>
      <protection/>
    </xf>
    <xf numFmtId="0" fontId="14" fillId="0" borderId="0">
      <alignment/>
      <protection/>
    </xf>
    <xf numFmtId="0" fontId="38" fillId="0" borderId="0">
      <alignment/>
      <protection/>
    </xf>
    <xf numFmtId="0" fontId="41" fillId="0" borderId="0">
      <alignment/>
      <protection/>
    </xf>
    <xf numFmtId="0" fontId="14" fillId="0" borderId="0">
      <alignment/>
      <protection/>
    </xf>
    <xf numFmtId="0" fontId="41" fillId="0" borderId="0">
      <alignment/>
      <protection/>
    </xf>
    <xf numFmtId="0" fontId="41" fillId="0" borderId="0">
      <alignment/>
      <protection/>
    </xf>
    <xf numFmtId="0" fontId="44" fillId="0" borderId="0">
      <alignment vertical="top"/>
      <protection/>
    </xf>
    <xf numFmtId="0" fontId="14" fillId="0" borderId="0">
      <alignment/>
      <protection/>
    </xf>
    <xf numFmtId="0" fontId="14" fillId="0" borderId="0">
      <alignment/>
      <protection/>
    </xf>
    <xf numFmtId="0" fontId="14" fillId="0" borderId="0">
      <alignment/>
      <protection/>
    </xf>
    <xf numFmtId="0" fontId="41" fillId="0" borderId="0">
      <alignment/>
      <protection/>
    </xf>
    <xf numFmtId="0" fontId="41" fillId="0" borderId="0">
      <alignment/>
      <protection/>
    </xf>
    <xf numFmtId="0" fontId="38" fillId="0" borderId="0">
      <alignment/>
      <protection/>
    </xf>
    <xf numFmtId="0" fontId="14" fillId="0" borderId="0">
      <alignment/>
      <protection/>
    </xf>
    <xf numFmtId="0" fontId="38" fillId="0" borderId="0">
      <alignment/>
      <protection/>
    </xf>
    <xf numFmtId="0" fontId="1" fillId="0" borderId="0">
      <alignment/>
      <protection/>
    </xf>
    <xf numFmtId="42" fontId="1" fillId="0" borderId="0" applyFont="0" applyFill="0" applyBorder="0" applyAlignment="0" applyProtection="0"/>
    <xf numFmtId="44" fontId="1" fillId="0" borderId="0" applyFont="0" applyFill="0" applyBorder="0" applyAlignment="0" applyProtection="0"/>
    <xf numFmtId="9" fontId="38" fillId="0" borderId="0" applyFont="0" applyFill="0" applyBorder="0" applyAlignment="0" applyProtection="0"/>
    <xf numFmtId="9" fontId="14"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39"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45" fillId="2" borderId="2" applyNumberFormat="0" applyAlignment="0" applyProtection="0"/>
    <xf numFmtId="0" fontId="45" fillId="10" borderId="2" applyNumberFormat="0" applyAlignment="0" applyProtection="0"/>
    <xf numFmtId="0" fontId="45" fillId="10" borderId="2" applyNumberFormat="0" applyAlignment="0" applyProtection="0"/>
    <xf numFmtId="0" fontId="45" fillId="2" borderId="2"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19" borderId="1" applyNumberFormat="0" applyAlignment="0" applyProtection="0"/>
    <xf numFmtId="0" fontId="50" fillId="19" borderId="1" applyNumberFormat="0" applyAlignment="0" applyProtection="0"/>
    <xf numFmtId="0" fontId="51" fillId="0" borderId="3" applyNumberFormat="0" applyFill="0" applyAlignment="0" applyProtection="0"/>
    <xf numFmtId="0" fontId="51" fillId="0" borderId="3" applyNumberFormat="0" applyFill="0" applyAlignment="0" applyProtection="0"/>
    <xf numFmtId="0" fontId="52" fillId="6" borderId="0" applyNumberFormat="0" applyBorder="0" applyAlignment="0" applyProtection="0"/>
    <xf numFmtId="0" fontId="52" fillId="6"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3" fillId="4" borderId="2" applyNumberFormat="0" applyAlignment="0" applyProtection="0"/>
    <xf numFmtId="0" fontId="53" fillId="10" borderId="2" applyNumberFormat="0" applyAlignment="0" applyProtection="0"/>
    <xf numFmtId="0" fontId="53" fillId="10" borderId="2" applyNumberFormat="0" applyAlignment="0" applyProtection="0"/>
    <xf numFmtId="0" fontId="53" fillId="4" borderId="2" applyNumberFormat="0" applyAlignment="0" applyProtection="0"/>
    <xf numFmtId="0" fontId="54" fillId="20" borderId="0" applyNumberFormat="0" applyBorder="0" applyAlignment="0" applyProtection="0"/>
    <xf numFmtId="0" fontId="54" fillId="21"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5" fillId="0" borderId="4" applyNumberFormat="0" applyFill="0" applyAlignment="0" applyProtection="0"/>
    <xf numFmtId="0" fontId="55" fillId="0" borderId="5" applyNumberFormat="0" applyFill="0" applyAlignment="0" applyProtection="0"/>
    <xf numFmtId="0" fontId="55" fillId="0" borderId="5" applyNumberFormat="0" applyFill="0" applyAlignment="0" applyProtection="0"/>
    <xf numFmtId="0" fontId="55" fillId="0" borderId="4" applyNumberFormat="0" applyFill="0" applyAlignment="0" applyProtection="0"/>
    <xf numFmtId="0" fontId="56" fillId="5" borderId="0" applyNumberFormat="0" applyBorder="0" applyAlignment="0" applyProtection="0"/>
    <xf numFmtId="0" fontId="57" fillId="5" borderId="0" applyNumberFormat="0" applyBorder="0" applyAlignment="0" applyProtection="0"/>
    <xf numFmtId="0" fontId="36" fillId="15"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3"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17"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2" borderId="0" applyNumberFormat="0" applyBorder="0" applyAlignment="0" applyProtection="0"/>
    <xf numFmtId="0" fontId="36" fillId="27" borderId="0" applyNumberFormat="0" applyBorder="0" applyAlignment="0" applyProtection="0"/>
    <xf numFmtId="0" fontId="58" fillId="2" borderId="6" applyNumberFormat="0" applyAlignment="0" applyProtection="0"/>
    <xf numFmtId="0" fontId="58" fillId="10" borderId="6" applyNumberFormat="0" applyAlignment="0" applyProtection="0"/>
    <xf numFmtId="0" fontId="58" fillId="10" borderId="6" applyNumberFormat="0" applyAlignment="0" applyProtection="0"/>
    <xf numFmtId="0" fontId="58" fillId="2" borderId="6" applyNumberFormat="0" applyAlignment="0" applyProtection="0"/>
    <xf numFmtId="0" fontId="1" fillId="21" borderId="7" applyNumberFormat="0" applyFont="0" applyAlignment="0" applyProtection="0"/>
    <xf numFmtId="0" fontId="35" fillId="20" borderId="7" applyNumberFormat="0" applyFont="0" applyAlignment="0" applyProtection="0"/>
    <xf numFmtId="0" fontId="35" fillId="20" borderId="7" applyNumberFormat="0" applyFont="0" applyAlignment="0" applyProtection="0"/>
    <xf numFmtId="0" fontId="1" fillId="21" borderId="7" applyNumberFormat="0" applyFont="0" applyAlignment="0" applyProtection="0"/>
    <xf numFmtId="0" fontId="59" fillId="0" borderId="8" applyNumberFormat="0" applyFill="0" applyAlignment="0" applyProtection="0"/>
    <xf numFmtId="0" fontId="60" fillId="0" borderId="9" applyNumberFormat="0" applyFill="0" applyAlignment="0" applyProtection="0"/>
    <xf numFmtId="0" fontId="61" fillId="0" borderId="10" applyNumberFormat="0" applyFill="0" applyAlignment="0" applyProtection="0"/>
    <xf numFmtId="0" fontId="62" fillId="0" borderId="10" applyNumberFormat="0" applyFill="0" applyAlignment="0" applyProtection="0"/>
    <xf numFmtId="0" fontId="63" fillId="0" borderId="11" applyNumberFormat="0" applyFill="0" applyAlignment="0" applyProtection="0"/>
    <xf numFmtId="0" fontId="64" fillId="0" borderId="12"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cellStyleXfs>
  <cellXfs count="367">
    <xf numFmtId="0" fontId="0" fillId="0" borderId="0" xfId="0"/>
    <xf numFmtId="0" fontId="0" fillId="2" borderId="0" xfId="0" applyFill="1"/>
    <xf numFmtId="0" fontId="4" fillId="2" borderId="0" xfId="0" applyFont="1" applyFill="1"/>
    <xf numFmtId="49" fontId="0" fillId="2" borderId="0" xfId="0" applyNumberFormat="1" applyFill="1" applyAlignment="1">
      <alignment horizontal="left" indent="1"/>
    </xf>
    <xf numFmtId="0" fontId="0" fillId="2" borderId="0" xfId="0" applyFill="1" applyBorder="1"/>
    <xf numFmtId="49" fontId="4" fillId="2" borderId="0" xfId="0" applyNumberFormat="1" applyFont="1" applyFill="1"/>
    <xf numFmtId="167" fontId="0" fillId="2" borderId="0" xfId="0" applyNumberFormat="1" applyFill="1"/>
    <xf numFmtId="0" fontId="0" fillId="2" borderId="13" xfId="0" applyFill="1" applyBorder="1"/>
    <xf numFmtId="0" fontId="0" fillId="2" borderId="14" xfId="0" applyFill="1" applyBorder="1"/>
    <xf numFmtId="49" fontId="2" fillId="2" borderId="0" xfId="0" applyNumberFormat="1" applyFont="1" applyFill="1"/>
    <xf numFmtId="49" fontId="0" fillId="2" borderId="0" xfId="0" applyNumberFormat="1" applyFill="1"/>
    <xf numFmtId="49" fontId="7" fillId="2" borderId="0" xfId="0" applyNumberFormat="1" applyFont="1" applyFill="1"/>
    <xf numFmtId="49" fontId="9" fillId="2" borderId="0" xfId="0" applyNumberFormat="1" applyFont="1" applyFill="1"/>
    <xf numFmtId="49" fontId="10" fillId="2" borderId="0" xfId="21" applyNumberFormat="1" applyFont="1" applyFill="1" applyAlignment="1" applyProtection="1">
      <alignment/>
      <protection/>
    </xf>
    <xf numFmtId="49" fontId="8" fillId="2" borderId="0" xfId="0" applyNumberFormat="1" applyFont="1" applyFill="1"/>
    <xf numFmtId="49" fontId="0" fillId="2" borderId="0" xfId="0" applyNumberFormat="1" applyFill="1" applyAlignment="1">
      <alignment horizontal="right"/>
    </xf>
    <xf numFmtId="49" fontId="12" fillId="2" borderId="0" xfId="21" applyNumberFormat="1" applyFont="1" applyFill="1" applyAlignment="1" applyProtection="1">
      <alignment/>
      <protection/>
    </xf>
    <xf numFmtId="49" fontId="0" fillId="2" borderId="0" xfId="0" applyNumberFormat="1" applyFill="1" applyAlignment="1">
      <alignment wrapText="1"/>
    </xf>
    <xf numFmtId="11" fontId="0" fillId="2" borderId="0" xfId="0" applyNumberFormat="1" applyFill="1" applyAlignment="1">
      <alignment horizontal="left" vertical="center" wrapText="1"/>
    </xf>
    <xf numFmtId="11" fontId="0" fillId="2" borderId="0" xfId="0" applyNumberFormat="1" applyFill="1" applyAlignment="1">
      <alignment horizontal="left" vertical="center" wrapText="1" indent="1"/>
    </xf>
    <xf numFmtId="49" fontId="0" fillId="2" borderId="0" xfId="0" applyNumberFormat="1" applyFill="1" applyAlignment="1">
      <alignment vertical="center" wrapText="1"/>
    </xf>
    <xf numFmtId="49" fontId="2" fillId="2" borderId="0" xfId="0" applyNumberFormat="1" applyFont="1" applyFill="1" applyAlignment="1">
      <alignment horizontal="left" vertical="center"/>
    </xf>
    <xf numFmtId="49" fontId="0" fillId="2" borderId="0" xfId="0" applyNumberFormat="1" applyFont="1" applyFill="1" applyAlignment="1">
      <alignment horizontal="left" vertical="center"/>
    </xf>
    <xf numFmtId="11" fontId="0" fillId="2" borderId="0" xfId="0" applyNumberFormat="1" applyFill="1" applyAlignment="1">
      <alignment/>
    </xf>
    <xf numFmtId="49" fontId="2" fillId="2" borderId="0" xfId="0" applyNumberFormat="1" applyFont="1" applyFill="1" applyAlignment="1">
      <alignment horizontal="left" indent="1"/>
    </xf>
    <xf numFmtId="49" fontId="0" fillId="2" borderId="0" xfId="0" applyNumberFormat="1" applyFill="1" applyAlignment="1">
      <alignment horizontal="center" vertical="center"/>
    </xf>
    <xf numFmtId="49" fontId="0" fillId="2" borderId="0" xfId="0" applyNumberFormat="1" applyFont="1" applyFill="1" applyAlignment="1">
      <alignment horizontal="left" indent="1"/>
    </xf>
    <xf numFmtId="49" fontId="0" fillId="2" borderId="0" xfId="0" applyNumberFormat="1" applyFill="1" applyAlignment="1">
      <alignment horizontal="right" vertical="center" wrapText="1" indent="1"/>
    </xf>
    <xf numFmtId="49" fontId="0" fillId="2" borderId="0" xfId="0" applyNumberFormat="1" applyFill="1" applyAlignment="1">
      <alignment horizontal="left" vertical="center"/>
    </xf>
    <xf numFmtId="49" fontId="0" fillId="2" borderId="0" xfId="0" applyNumberFormat="1" applyFill="1" applyAlignment="1">
      <alignment horizontal="left" vertical="center" wrapText="1" indent="1"/>
    </xf>
    <xf numFmtId="11" fontId="0" fillId="2" borderId="0" xfId="0" applyNumberFormat="1" applyFill="1"/>
    <xf numFmtId="49" fontId="13" fillId="2" borderId="0" xfId="0" applyNumberFormat="1" applyFont="1" applyFill="1"/>
    <xf numFmtId="0" fontId="16" fillId="2" borderId="0" xfId="0" applyFont="1" applyFill="1" applyProtection="1">
      <protection locked="0"/>
    </xf>
    <xf numFmtId="0" fontId="16" fillId="2" borderId="0" xfId="0" applyFont="1" applyFill="1"/>
    <xf numFmtId="0" fontId="0" fillId="2" borderId="0" xfId="0" applyFill="1" applyAlignment="1">
      <alignment horizontal="right"/>
    </xf>
    <xf numFmtId="3" fontId="0" fillId="2" borderId="0" xfId="0" applyNumberFormat="1" applyFill="1" applyBorder="1" applyAlignment="1">
      <alignment horizontal="right"/>
    </xf>
    <xf numFmtId="0" fontId="22" fillId="2" borderId="0" xfId="0" applyFont="1" applyFill="1"/>
    <xf numFmtId="49" fontId="27" fillId="28" borderId="0" xfId="0" applyNumberFormat="1" applyFont="1" applyFill="1"/>
    <xf numFmtId="49" fontId="28" fillId="28" borderId="0" xfId="0" applyNumberFormat="1" applyFont="1" applyFill="1"/>
    <xf numFmtId="0" fontId="28" fillId="28" borderId="0" xfId="0" applyNumberFormat="1" applyFont="1" applyFill="1" applyAlignment="1">
      <alignment horizontal="right"/>
    </xf>
    <xf numFmtId="49" fontId="28" fillId="28" borderId="0" xfId="0" applyNumberFormat="1" applyFont="1" applyFill="1" applyAlignment="1">
      <alignment horizontal="right"/>
    </xf>
    <xf numFmtId="0" fontId="25" fillId="29" borderId="15" xfId="0" applyFont="1" applyFill="1" applyBorder="1" applyAlignment="1">
      <alignment horizontal="right" vertical="center"/>
    </xf>
    <xf numFmtId="3" fontId="25" fillId="29" borderId="15" xfId="0" applyNumberFormat="1" applyFont="1" applyFill="1" applyBorder="1" applyAlignment="1">
      <alignment horizontal="right"/>
    </xf>
    <xf numFmtId="49" fontId="21" fillId="2" borderId="16" xfId="0" applyNumberFormat="1" applyFont="1" applyFill="1" applyBorder="1" applyAlignment="1">
      <alignment horizontal="center"/>
    </xf>
    <xf numFmtId="49" fontId="21" fillId="2" borderId="17" xfId="0" applyNumberFormat="1" applyFont="1" applyFill="1" applyBorder="1" applyAlignment="1">
      <alignment horizontal="center"/>
    </xf>
    <xf numFmtId="0" fontId="21" fillId="2" borderId="17" xfId="0" applyFont="1" applyFill="1" applyBorder="1" applyAlignment="1">
      <alignment horizontal="center"/>
    </xf>
    <xf numFmtId="0" fontId="25" fillId="29" borderId="16" xfId="0" applyFont="1" applyFill="1" applyBorder="1" applyAlignment="1">
      <alignment horizontal="right" vertical="center"/>
    </xf>
    <xf numFmtId="0" fontId="21" fillId="2" borderId="13" xfId="0" applyFont="1" applyFill="1" applyBorder="1" applyAlignment="1">
      <alignment horizontal="left" indent="1"/>
    </xf>
    <xf numFmtId="10" fontId="21" fillId="2" borderId="0" xfId="0" applyNumberFormat="1" applyFont="1" applyFill="1" applyBorder="1" applyAlignment="1">
      <alignment horizontal="right"/>
    </xf>
    <xf numFmtId="3" fontId="25" fillId="29" borderId="18" xfId="0" applyNumberFormat="1" applyFont="1" applyFill="1" applyBorder="1" applyAlignment="1">
      <alignment horizontal="right"/>
    </xf>
    <xf numFmtId="0" fontId="25" fillId="29" borderId="16" xfId="0" applyFont="1" applyFill="1" applyBorder="1" applyAlignment="1">
      <alignment horizontal="center"/>
    </xf>
    <xf numFmtId="3" fontId="25" fillId="29" borderId="18" xfId="0" applyNumberFormat="1" applyFont="1" applyFill="1" applyBorder="1" applyAlignment="1">
      <alignment horizontal="right" wrapText="1"/>
    </xf>
    <xf numFmtId="0" fontId="25" fillId="29" borderId="16" xfId="0" applyFont="1" applyFill="1" applyBorder="1" applyAlignment="1">
      <alignment horizontal="center" vertical="center"/>
    </xf>
    <xf numFmtId="0" fontId="0" fillId="30" borderId="0" xfId="0" applyFill="1"/>
    <xf numFmtId="0" fontId="17" fillId="30" borderId="17" xfId="0" applyFont="1" applyFill="1" applyBorder="1" applyAlignment="1">
      <alignment horizontal="left" wrapText="1"/>
    </xf>
    <xf numFmtId="0" fontId="17" fillId="30" borderId="16" xfId="0" applyFont="1" applyFill="1" applyBorder="1" applyAlignment="1">
      <alignment horizontal="left"/>
    </xf>
    <xf numFmtId="0" fontId="2" fillId="30" borderId="18" xfId="0" applyFont="1" applyFill="1" applyBorder="1" applyAlignment="1">
      <alignment horizontal="left"/>
    </xf>
    <xf numFmtId="0" fontId="17" fillId="30" borderId="18" xfId="0" applyFont="1" applyFill="1" applyBorder="1" applyAlignment="1">
      <alignment horizontal="left"/>
    </xf>
    <xf numFmtId="0" fontId="22" fillId="30" borderId="0" xfId="0" applyFont="1" applyFill="1" applyBorder="1" applyAlignment="1">
      <alignment horizontal="right" vertical="center"/>
    </xf>
    <xf numFmtId="0" fontId="22" fillId="30" borderId="19" xfId="0" applyFont="1" applyFill="1" applyBorder="1" applyAlignment="1">
      <alignment horizontal="right"/>
    </xf>
    <xf numFmtId="0" fontId="22" fillId="30" borderId="0" xfId="0" applyFont="1" applyFill="1" applyBorder="1" applyAlignment="1">
      <alignment horizontal="right"/>
    </xf>
    <xf numFmtId="165" fontId="22" fillId="30" borderId="0" xfId="0" applyNumberFormat="1" applyFont="1" applyFill="1" applyBorder="1" applyAlignment="1">
      <alignment horizontal="right"/>
    </xf>
    <xf numFmtId="165" fontId="22" fillId="30" borderId="19" xfId="0" applyNumberFormat="1" applyFont="1" applyFill="1" applyBorder="1" applyAlignment="1">
      <alignment horizontal="right"/>
    </xf>
    <xf numFmtId="10" fontId="22" fillId="30" borderId="0" xfId="15" applyNumberFormat="1" applyFont="1" applyFill="1" applyBorder="1" applyAlignment="1">
      <alignment horizontal="right"/>
    </xf>
    <xf numFmtId="165" fontId="22" fillId="30" borderId="0" xfId="0" applyNumberFormat="1" applyFont="1" applyFill="1" applyBorder="1" applyAlignment="1">
      <alignment horizontal="right" vertical="center"/>
    </xf>
    <xf numFmtId="0" fontId="0" fillId="30" borderId="0" xfId="0" applyFont="1" applyFill="1"/>
    <xf numFmtId="0" fontId="0" fillId="2" borderId="20" xfId="0" applyFill="1" applyBorder="1"/>
    <xf numFmtId="3" fontId="22" fillId="30" borderId="0" xfId="0" applyNumberFormat="1" applyFont="1" applyFill="1" applyBorder="1" applyAlignment="1">
      <alignment horizontal="right"/>
    </xf>
    <xf numFmtId="3" fontId="21" fillId="2" borderId="19" xfId="0" applyNumberFormat="1" applyFont="1" applyFill="1" applyBorder="1" applyAlignment="1">
      <alignment horizontal="right"/>
    </xf>
    <xf numFmtId="0" fontId="0" fillId="30" borderId="21" xfId="0" applyFill="1" applyBorder="1"/>
    <xf numFmtId="0" fontId="0" fillId="30" borderId="22" xfId="0" applyFill="1" applyBorder="1"/>
    <xf numFmtId="0" fontId="0" fillId="30" borderId="15" xfId="0" applyFill="1" applyBorder="1"/>
    <xf numFmtId="3" fontId="21" fillId="2" borderId="0" xfId="0" applyNumberFormat="1" applyFont="1" applyFill="1" applyBorder="1" applyAlignment="1">
      <alignment horizontal="right"/>
    </xf>
    <xf numFmtId="3" fontId="0" fillId="30" borderId="0" xfId="0" applyNumberFormat="1" applyFill="1" applyBorder="1" applyAlignment="1">
      <alignment horizontal="right"/>
    </xf>
    <xf numFmtId="0" fontId="23" fillId="30" borderId="13" xfId="0" applyFont="1" applyFill="1" applyBorder="1" applyAlignment="1">
      <alignment horizontal="left"/>
    </xf>
    <xf numFmtId="0" fontId="0" fillId="2" borderId="23" xfId="0" applyFill="1" applyBorder="1"/>
    <xf numFmtId="0" fontId="0" fillId="2" borderId="24" xfId="0" applyFill="1" applyBorder="1"/>
    <xf numFmtId="0" fontId="23" fillId="30" borderId="0" xfId="0" applyFont="1" applyFill="1" applyBorder="1" applyAlignment="1">
      <alignment horizontal="left"/>
    </xf>
    <xf numFmtId="3" fontId="23" fillId="30" borderId="0" xfId="0" applyNumberFormat="1" applyFont="1" applyFill="1" applyBorder="1" applyAlignment="1">
      <alignment horizontal="right"/>
    </xf>
    <xf numFmtId="10" fontId="21" fillId="2" borderId="23" xfId="0" applyNumberFormat="1" applyFont="1" applyFill="1" applyBorder="1" applyAlignment="1">
      <alignment horizontal="right"/>
    </xf>
    <xf numFmtId="170" fontId="0" fillId="2" borderId="0" xfId="0" applyNumberFormat="1" applyFill="1"/>
    <xf numFmtId="0" fontId="0" fillId="30" borderId="0" xfId="0" applyFill="1" applyBorder="1"/>
    <xf numFmtId="10" fontId="22" fillId="30" borderId="19" xfId="15" applyNumberFormat="1" applyFont="1" applyFill="1" applyBorder="1" applyAlignment="1">
      <alignment horizontal="right"/>
    </xf>
    <xf numFmtId="0" fontId="17" fillId="30" borderId="25" xfId="0" applyFont="1" applyFill="1" applyBorder="1" applyAlignment="1">
      <alignment horizontal="left"/>
    </xf>
    <xf numFmtId="0" fontId="17" fillId="30" borderId="20" xfId="0" applyFont="1" applyFill="1" applyBorder="1" applyAlignment="1">
      <alignment horizontal="left"/>
    </xf>
    <xf numFmtId="0" fontId="4" fillId="30" borderId="0" xfId="0" applyFont="1" applyFill="1"/>
    <xf numFmtId="0" fontId="26" fillId="30" borderId="13" xfId="0" applyFont="1" applyFill="1" applyBorder="1" applyAlignment="1">
      <alignment horizontal="left"/>
    </xf>
    <xf numFmtId="0" fontId="23" fillId="30" borderId="16" xfId="0" applyFont="1" applyFill="1" applyBorder="1" applyAlignment="1">
      <alignment horizontal="left" wrapText="1"/>
    </xf>
    <xf numFmtId="0" fontId="23" fillId="30" borderId="18" xfId="0" applyFont="1" applyFill="1" applyBorder="1" applyAlignment="1">
      <alignment horizontal="left"/>
    </xf>
    <xf numFmtId="0" fontId="22" fillId="2" borderId="13" xfId="0" applyFont="1" applyFill="1" applyBorder="1" applyAlignment="1">
      <alignment horizontal="left"/>
    </xf>
    <xf numFmtId="0" fontId="17" fillId="2" borderId="13" xfId="0" applyFont="1" applyFill="1" applyBorder="1" applyAlignment="1">
      <alignment horizontal="left" wrapText="1"/>
    </xf>
    <xf numFmtId="0" fontId="26" fillId="29" borderId="16" xfId="0" applyFont="1" applyFill="1" applyBorder="1" applyAlignment="1">
      <alignment horizontal="left"/>
    </xf>
    <xf numFmtId="3" fontId="22" fillId="30" borderId="19" xfId="0" applyNumberFormat="1" applyFont="1" applyFill="1" applyBorder="1" applyAlignment="1">
      <alignment horizontal="right"/>
    </xf>
    <xf numFmtId="3" fontId="0" fillId="30" borderId="0" xfId="0" applyNumberFormat="1" applyFill="1"/>
    <xf numFmtId="0" fontId="22" fillId="31" borderId="17" xfId="0" applyFont="1" applyFill="1" applyBorder="1" applyAlignment="1">
      <alignment horizontal="left" indent="1"/>
    </xf>
    <xf numFmtId="0" fontId="25" fillId="29" borderId="16" xfId="0" applyFont="1" applyFill="1" applyBorder="1" applyAlignment="1">
      <alignment horizontal="left" vertical="top" wrapText="1"/>
    </xf>
    <xf numFmtId="0" fontId="25" fillId="29" borderId="16" xfId="0" applyFont="1" applyFill="1" applyBorder="1" applyAlignment="1">
      <alignment horizontal="right" vertical="top" wrapText="1"/>
    </xf>
    <xf numFmtId="0" fontId="21" fillId="30" borderId="16" xfId="0" applyFont="1" applyFill="1" applyBorder="1" applyAlignment="1">
      <alignment vertical="top" wrapText="1"/>
    </xf>
    <xf numFmtId="0" fontId="21" fillId="30" borderId="17" xfId="0" applyFont="1" applyFill="1" applyBorder="1" applyAlignment="1">
      <alignment vertical="top" wrapText="1"/>
    </xf>
    <xf numFmtId="10" fontId="21" fillId="2" borderId="22" xfId="0" applyNumberFormat="1" applyFont="1" applyFill="1" applyBorder="1" applyAlignment="1">
      <alignment horizontal="right"/>
    </xf>
    <xf numFmtId="10" fontId="21" fillId="2" borderId="15" xfId="0" applyNumberFormat="1" applyFont="1" applyFill="1" applyBorder="1" applyAlignment="1">
      <alignment horizontal="right"/>
    </xf>
    <xf numFmtId="0" fontId="22" fillId="30" borderId="0" xfId="0" applyFont="1" applyFill="1" applyBorder="1"/>
    <xf numFmtId="0" fontId="16" fillId="30" borderId="0" xfId="0" applyFont="1" applyFill="1"/>
    <xf numFmtId="0" fontId="22" fillId="30" borderId="0" xfId="0" applyFont="1" applyFill="1" applyAlignment="1">
      <alignment horizontal="right"/>
    </xf>
    <xf numFmtId="0" fontId="29" fillId="30" borderId="0" xfId="0" applyFont="1" applyFill="1" applyAlignment="1">
      <alignment horizontal="right"/>
    </xf>
    <xf numFmtId="0" fontId="22" fillId="30" borderId="0" xfId="0" applyFont="1" applyFill="1"/>
    <xf numFmtId="0" fontId="24" fillId="30" borderId="0" xfId="0" applyFont="1" applyFill="1" applyBorder="1"/>
    <xf numFmtId="0" fontId="0" fillId="30" borderId="0" xfId="0" applyFill="1" applyAlignment="1">
      <alignment wrapText="1"/>
    </xf>
    <xf numFmtId="0" fontId="0" fillId="30" borderId="0" xfId="0" applyFont="1" applyFill="1" applyAlignment="1">
      <alignment horizontal="left"/>
    </xf>
    <xf numFmtId="171" fontId="0" fillId="30" borderId="0" xfId="0" applyNumberFormat="1" applyFill="1"/>
    <xf numFmtId="173" fontId="0" fillId="30" borderId="0" xfId="0" applyNumberFormat="1" applyFill="1"/>
    <xf numFmtId="10" fontId="22" fillId="30" borderId="0" xfId="15" applyNumberFormat="1" applyFont="1" applyFill="1" applyBorder="1" applyAlignment="1">
      <alignment horizontal="right" vertical="center"/>
    </xf>
    <xf numFmtId="10" fontId="22" fillId="2" borderId="0" xfId="15" applyNumberFormat="1" applyFont="1" applyFill="1"/>
    <xf numFmtId="172" fontId="0" fillId="2" borderId="0" xfId="0" applyNumberFormat="1" applyFill="1"/>
    <xf numFmtId="0" fontId="26" fillId="29" borderId="26" xfId="0" applyFont="1" applyFill="1" applyBorder="1" applyAlignment="1">
      <alignment horizontal="center"/>
    </xf>
    <xf numFmtId="0" fontId="25" fillId="29" borderId="26" xfId="0" applyFont="1" applyFill="1" applyBorder="1" applyAlignment="1">
      <alignment horizontal="center" vertical="center"/>
    </xf>
    <xf numFmtId="49" fontId="25" fillId="29" borderId="26" xfId="0" applyNumberFormat="1" applyFont="1" applyFill="1" applyBorder="1" applyAlignment="1">
      <alignment horizontal="center"/>
    </xf>
    <xf numFmtId="3" fontId="25" fillId="29" borderId="26" xfId="0" applyNumberFormat="1" applyFont="1" applyFill="1" applyBorder="1" applyAlignment="1">
      <alignment horizontal="right"/>
    </xf>
    <xf numFmtId="0" fontId="25" fillId="29" borderId="26" xfId="0" applyFont="1" applyFill="1" applyBorder="1" applyAlignment="1">
      <alignment horizontal="center"/>
    </xf>
    <xf numFmtId="3" fontId="25" fillId="29" borderId="26" xfId="0" applyNumberFormat="1" applyFont="1" applyFill="1" applyBorder="1" applyAlignment="1">
      <alignment horizontal="right" wrapText="1"/>
    </xf>
    <xf numFmtId="0" fontId="25" fillId="29" borderId="26" xfId="0" applyFont="1" applyFill="1" applyBorder="1" applyAlignment="1">
      <alignment horizontal="right" vertical="center"/>
    </xf>
    <xf numFmtId="0" fontId="26" fillId="29" borderId="26" xfId="0" applyNumberFormat="1" applyFont="1" applyFill="1" applyBorder="1" applyAlignment="1">
      <alignment horizontal="left" indent="1"/>
    </xf>
    <xf numFmtId="0" fontId="25" fillId="29" borderId="21" xfId="0" applyFont="1" applyFill="1" applyBorder="1" applyAlignment="1">
      <alignment horizontal="right" vertical="center"/>
    </xf>
    <xf numFmtId="49" fontId="25" fillId="29" borderId="26" xfId="0" applyNumberFormat="1" applyFont="1" applyFill="1" applyBorder="1" applyAlignment="1">
      <alignment horizontal="left" indent="1"/>
    </xf>
    <xf numFmtId="3" fontId="25" fillId="29" borderId="26" xfId="0" applyNumberFormat="1" applyFont="1" applyFill="1" applyBorder="1"/>
    <xf numFmtId="3" fontId="25" fillId="29" borderId="21" xfId="0" applyNumberFormat="1" applyFont="1" applyFill="1" applyBorder="1"/>
    <xf numFmtId="3" fontId="25" fillId="29" borderId="21" xfId="0" applyNumberFormat="1" applyFont="1" applyFill="1" applyBorder="1" applyAlignment="1">
      <alignment horizontal="right"/>
    </xf>
    <xf numFmtId="0" fontId="26" fillId="29" borderId="26" xfId="0" applyFont="1" applyFill="1" applyBorder="1" applyAlignment="1">
      <alignment horizontal="left" indent="1"/>
    </xf>
    <xf numFmtId="0" fontId="25" fillId="29" borderId="26" xfId="0" applyFont="1" applyFill="1" applyBorder="1" applyAlignment="1" applyProtection="1">
      <alignment horizontal="left"/>
      <protection locked="0"/>
    </xf>
    <xf numFmtId="0" fontId="0" fillId="30" borderId="21" xfId="0" applyFill="1" applyBorder="1"/>
    <xf numFmtId="0" fontId="21" fillId="2" borderId="21" xfId="0" applyFont="1" applyFill="1" applyBorder="1" applyAlignment="1">
      <alignment horizontal="left" indent="1"/>
    </xf>
    <xf numFmtId="0" fontId="23" fillId="30" borderId="25" xfId="0" applyFont="1" applyFill="1" applyBorder="1" applyAlignment="1">
      <alignment horizontal="left" vertical="center"/>
    </xf>
    <xf numFmtId="0" fontId="23" fillId="30" borderId="13" xfId="0" applyFont="1" applyFill="1" applyBorder="1" applyAlignment="1">
      <alignment horizontal="left" vertical="center"/>
    </xf>
    <xf numFmtId="0" fontId="23" fillId="30" borderId="20" xfId="0" applyFont="1" applyFill="1" applyBorder="1" applyAlignment="1">
      <alignment horizontal="left" vertical="center"/>
    </xf>
    <xf numFmtId="10" fontId="0" fillId="2" borderId="0" xfId="0" applyNumberFormat="1" applyFill="1"/>
    <xf numFmtId="10" fontId="0" fillId="30" borderId="0" xfId="0" applyNumberFormat="1" applyFill="1"/>
    <xf numFmtId="3" fontId="0" fillId="32" borderId="0" xfId="0" applyNumberFormat="1" applyFill="1" applyBorder="1"/>
    <xf numFmtId="3" fontId="0" fillId="33" borderId="0" xfId="0" applyNumberFormat="1" applyFill="1" applyBorder="1"/>
    <xf numFmtId="3" fontId="0" fillId="33" borderId="27" xfId="0" applyNumberFormat="1" applyFill="1" applyBorder="1"/>
    <xf numFmtId="3" fontId="0" fillId="33" borderId="14" xfId="0" applyNumberFormat="1" applyFill="1" applyBorder="1"/>
    <xf numFmtId="3" fontId="0" fillId="33" borderId="19" xfId="0" applyNumberFormat="1" applyFill="1" applyBorder="1"/>
    <xf numFmtId="3" fontId="0" fillId="33" borderId="24" xfId="0" applyNumberFormat="1" applyFill="1" applyBorder="1"/>
    <xf numFmtId="3" fontId="0" fillId="33" borderId="23" xfId="0" applyNumberFormat="1" applyFill="1" applyBorder="1"/>
    <xf numFmtId="49" fontId="2" fillId="32" borderId="0" xfId="0" applyNumberFormat="1" applyFont="1" applyFill="1"/>
    <xf numFmtId="49" fontId="0" fillId="32" borderId="0" xfId="0" applyNumberFormat="1" applyFill="1"/>
    <xf numFmtId="49" fontId="0" fillId="32" borderId="0" xfId="0" applyNumberFormat="1" applyFill="1" applyAlignment="1">
      <alignment horizontal="right"/>
    </xf>
    <xf numFmtId="3" fontId="0" fillId="32" borderId="25" xfId="0" applyNumberFormat="1" applyFill="1" applyBorder="1"/>
    <xf numFmtId="3" fontId="0" fillId="32" borderId="27" xfId="0" applyNumberFormat="1" applyFill="1" applyBorder="1"/>
    <xf numFmtId="3" fontId="0" fillId="32" borderId="14" xfId="0" applyNumberFormat="1" applyFill="1" applyBorder="1"/>
    <xf numFmtId="3" fontId="0" fillId="32" borderId="19" xfId="0" applyNumberFormat="1" applyFill="1" applyBorder="1"/>
    <xf numFmtId="3" fontId="0" fillId="32" borderId="24" xfId="0" applyNumberFormat="1" applyFill="1" applyBorder="1"/>
    <xf numFmtId="176" fontId="5" fillId="32" borderId="0" xfId="0" applyNumberFormat="1" applyFont="1" applyFill="1" applyBorder="1" applyAlignment="1">
      <alignment horizontal="right"/>
    </xf>
    <xf numFmtId="176" fontId="0" fillId="33" borderId="27" xfId="0" applyNumberFormat="1" applyFill="1" applyBorder="1"/>
    <xf numFmtId="176" fontId="0" fillId="33" borderId="14" xfId="0" applyNumberFormat="1" applyFill="1" applyBorder="1"/>
    <xf numFmtId="176" fontId="0" fillId="33" borderId="0" xfId="0" applyNumberFormat="1" applyFill="1" applyBorder="1"/>
    <xf numFmtId="176" fontId="0" fillId="33" borderId="19" xfId="0" applyNumberFormat="1" applyFill="1" applyBorder="1"/>
    <xf numFmtId="176" fontId="5" fillId="32" borderId="27" xfId="0" applyNumberFormat="1" applyFont="1" applyFill="1" applyBorder="1" applyAlignment="1">
      <alignment horizontal="right"/>
    </xf>
    <xf numFmtId="176" fontId="5" fillId="32" borderId="24" xfId="0" applyNumberFormat="1" applyFont="1" applyFill="1" applyBorder="1" applyAlignment="1">
      <alignment horizontal="right"/>
    </xf>
    <xf numFmtId="176" fontId="5" fillId="33" borderId="27" xfId="0" applyNumberFormat="1" applyFont="1" applyFill="1" applyBorder="1" applyAlignment="1">
      <alignment horizontal="right"/>
    </xf>
    <xf numFmtId="176" fontId="5" fillId="33" borderId="14" xfId="0" applyNumberFormat="1" applyFont="1" applyFill="1" applyBorder="1" applyAlignment="1">
      <alignment horizontal="right"/>
    </xf>
    <xf numFmtId="176" fontId="5" fillId="33" borderId="0" xfId="0" applyNumberFormat="1" applyFont="1" applyFill="1" applyBorder="1" applyAlignment="1">
      <alignment horizontal="right"/>
    </xf>
    <xf numFmtId="176" fontId="5" fillId="33" borderId="19" xfId="0" applyNumberFormat="1" applyFont="1" applyFill="1" applyBorder="1" applyAlignment="1">
      <alignment horizontal="right"/>
    </xf>
    <xf numFmtId="176" fontId="0" fillId="33" borderId="24" xfId="0" applyNumberFormat="1" applyFill="1" applyBorder="1"/>
    <xf numFmtId="176" fontId="0" fillId="33" borderId="23" xfId="0" applyNumberFormat="1" applyFill="1" applyBorder="1"/>
    <xf numFmtId="168" fontId="22" fillId="32" borderId="15" xfId="18" applyNumberFormat="1" applyFont="1" applyFill="1" applyBorder="1" applyAlignment="1">
      <alignment horizontal="right"/>
    </xf>
    <xf numFmtId="3" fontId="0" fillId="32" borderId="13" xfId="20" applyNumberFormat="1" applyFont="1" applyFill="1" applyBorder="1" applyAlignment="1">
      <alignment horizontal="right"/>
    </xf>
    <xf numFmtId="3" fontId="0" fillId="32" borderId="0" xfId="20" applyNumberFormat="1" applyFont="1" applyFill="1" applyBorder="1" applyAlignment="1">
      <alignment horizontal="right"/>
    </xf>
    <xf numFmtId="3" fontId="0" fillId="32" borderId="19" xfId="20" applyNumberFormat="1" applyFont="1" applyFill="1" applyBorder="1" applyAlignment="1">
      <alignment horizontal="right"/>
    </xf>
    <xf numFmtId="3" fontId="0" fillId="32" borderId="25" xfId="20" applyNumberFormat="1" applyFont="1" applyFill="1" applyBorder="1" applyAlignment="1">
      <alignment horizontal="right"/>
    </xf>
    <xf numFmtId="3" fontId="0" fillId="32" borderId="27" xfId="20" applyNumberFormat="1" applyFont="1" applyFill="1" applyBorder="1" applyAlignment="1">
      <alignment horizontal="right"/>
    </xf>
    <xf numFmtId="3" fontId="0" fillId="32" borderId="14" xfId="20" applyNumberFormat="1" applyFont="1" applyFill="1" applyBorder="1" applyAlignment="1">
      <alignment horizontal="right"/>
    </xf>
    <xf numFmtId="168" fontId="22" fillId="32" borderId="20" xfId="18" applyNumberFormat="1" applyFont="1" applyFill="1" applyBorder="1" applyAlignment="1">
      <alignment horizontal="right" vertical="center"/>
    </xf>
    <xf numFmtId="168" fontId="22" fillId="32" borderId="24" xfId="18" applyNumberFormat="1" applyFont="1" applyFill="1" applyBorder="1" applyAlignment="1">
      <alignment horizontal="right" vertical="center"/>
    </xf>
    <xf numFmtId="168" fontId="22" fillId="32" borderId="27" xfId="0" applyNumberFormat="1" applyFont="1" applyFill="1" applyBorder="1" applyAlignment="1">
      <alignment horizontal="right"/>
    </xf>
    <xf numFmtId="3" fontId="22" fillId="32" borderId="20" xfId="0" applyNumberFormat="1" applyFont="1" applyFill="1" applyBorder="1" applyAlignment="1">
      <alignment horizontal="right"/>
    </xf>
    <xf numFmtId="3" fontId="22" fillId="32" borderId="24" xfId="0" applyNumberFormat="1" applyFont="1" applyFill="1" applyBorder="1" applyAlignment="1">
      <alignment horizontal="right"/>
    </xf>
    <xf numFmtId="3" fontId="22" fillId="32" borderId="23" xfId="0" applyNumberFormat="1" applyFont="1" applyFill="1" applyBorder="1" applyAlignment="1">
      <alignment horizontal="right"/>
    </xf>
    <xf numFmtId="168" fontId="22" fillId="33" borderId="22" xfId="18" applyNumberFormat="1" applyFont="1" applyFill="1" applyBorder="1" applyAlignment="1">
      <alignment horizontal="right"/>
    </xf>
    <xf numFmtId="168" fontId="22" fillId="33" borderId="15" xfId="18" applyNumberFormat="1" applyFont="1" applyFill="1" applyBorder="1" applyAlignment="1">
      <alignment horizontal="right"/>
    </xf>
    <xf numFmtId="3" fontId="0" fillId="33" borderId="27" xfId="20" applyNumberFormat="1" applyFont="1" applyFill="1" applyBorder="1" applyAlignment="1">
      <alignment horizontal="right"/>
    </xf>
    <xf numFmtId="3" fontId="0" fillId="33" borderId="14" xfId="20" applyNumberFormat="1" applyFont="1" applyFill="1" applyBorder="1" applyAlignment="1">
      <alignment horizontal="right"/>
    </xf>
    <xf numFmtId="3" fontId="0" fillId="33" borderId="0" xfId="20" applyNumberFormat="1" applyFont="1" applyFill="1" applyBorder="1" applyAlignment="1">
      <alignment horizontal="right"/>
    </xf>
    <xf numFmtId="3" fontId="0" fillId="33" borderId="19" xfId="20" applyNumberFormat="1" applyFont="1" applyFill="1" applyBorder="1" applyAlignment="1">
      <alignment horizontal="right"/>
    </xf>
    <xf numFmtId="168" fontId="34" fillId="33" borderId="24" xfId="15" applyNumberFormat="1" applyFont="1" applyFill="1" applyBorder="1" applyAlignment="1">
      <alignment horizontal="right"/>
    </xf>
    <xf numFmtId="168" fontId="34" fillId="33" borderId="23" xfId="15" applyNumberFormat="1" applyFont="1" applyFill="1" applyBorder="1" applyAlignment="1">
      <alignment horizontal="right"/>
    </xf>
    <xf numFmtId="168" fontId="22" fillId="33" borderId="25" xfId="0" applyNumberFormat="1" applyFont="1" applyFill="1" applyBorder="1" applyAlignment="1">
      <alignment horizontal="right"/>
    </xf>
    <xf numFmtId="168" fontId="22" fillId="33" borderId="27" xfId="0" applyNumberFormat="1" applyFont="1" applyFill="1" applyBorder="1" applyAlignment="1">
      <alignment horizontal="right"/>
    </xf>
    <xf numFmtId="168" fontId="22" fillId="33" borderId="14" xfId="0" applyNumberFormat="1" applyFont="1" applyFill="1" applyBorder="1" applyAlignment="1">
      <alignment horizontal="right"/>
    </xf>
    <xf numFmtId="3" fontId="0" fillId="33" borderId="13" xfId="20" applyNumberFormat="1" applyFont="1" applyFill="1" applyBorder="1" applyAlignment="1">
      <alignment horizontal="right"/>
    </xf>
    <xf numFmtId="3" fontId="0" fillId="33" borderId="27" xfId="0" applyNumberFormat="1" applyFill="1" applyBorder="1" applyAlignment="1">
      <alignment horizontal="right"/>
    </xf>
    <xf numFmtId="3" fontId="0" fillId="33" borderId="14" xfId="0" applyNumberFormat="1" applyFill="1" applyBorder="1" applyAlignment="1">
      <alignment horizontal="right"/>
    </xf>
    <xf numFmtId="3" fontId="22" fillId="33" borderId="24" xfId="0" applyNumberFormat="1" applyFont="1" applyFill="1" applyBorder="1" applyAlignment="1">
      <alignment horizontal="right"/>
    </xf>
    <xf numFmtId="3" fontId="22" fillId="33" borderId="23" xfId="0" applyNumberFormat="1" applyFont="1" applyFill="1" applyBorder="1" applyAlignment="1">
      <alignment horizontal="right"/>
    </xf>
    <xf numFmtId="0" fontId="23" fillId="34" borderId="17" xfId="0" applyFont="1" applyFill="1" applyBorder="1" applyAlignment="1">
      <alignment horizontal="left" indent="1"/>
    </xf>
    <xf numFmtId="3" fontId="21" fillId="34" borderId="0" xfId="0" applyNumberFormat="1" applyFont="1" applyFill="1" applyBorder="1" applyAlignment="1">
      <alignment horizontal="right"/>
    </xf>
    <xf numFmtId="3" fontId="21" fillId="34" borderId="19" xfId="0" applyNumberFormat="1" applyFont="1" applyFill="1" applyBorder="1" applyAlignment="1">
      <alignment horizontal="right"/>
    </xf>
    <xf numFmtId="10" fontId="21" fillId="34" borderId="0" xfId="0" applyNumberFormat="1" applyFont="1" applyFill="1" applyBorder="1" applyAlignment="1">
      <alignment horizontal="right"/>
    </xf>
    <xf numFmtId="10" fontId="21" fillId="34" borderId="19" xfId="0" applyNumberFormat="1" applyFont="1" applyFill="1" applyBorder="1" applyAlignment="1">
      <alignment horizontal="right"/>
    </xf>
    <xf numFmtId="10" fontId="21" fillId="34" borderId="24" xfId="0" applyNumberFormat="1" applyFont="1" applyFill="1" applyBorder="1" applyAlignment="1">
      <alignment horizontal="right"/>
    </xf>
    <xf numFmtId="10" fontId="21" fillId="34" borderId="23" xfId="0" applyNumberFormat="1" applyFont="1" applyFill="1" applyBorder="1" applyAlignment="1">
      <alignment horizontal="right"/>
    </xf>
    <xf numFmtId="0" fontId="21" fillId="34" borderId="17" xfId="0" applyFont="1" applyFill="1" applyBorder="1" applyAlignment="1">
      <alignment horizontal="left" indent="1"/>
    </xf>
    <xf numFmtId="0" fontId="21" fillId="34" borderId="18" xfId="0" applyFont="1" applyFill="1" applyBorder="1" applyAlignment="1">
      <alignment horizontal="left" indent="1"/>
    </xf>
    <xf numFmtId="49" fontId="27" fillId="32" borderId="0" xfId="0" applyNumberFormat="1" applyFont="1" applyFill="1"/>
    <xf numFmtId="0" fontId="28" fillId="32" borderId="0" xfId="0" applyNumberFormat="1" applyFont="1" applyFill="1" applyAlignment="1">
      <alignment horizontal="right"/>
    </xf>
    <xf numFmtId="49" fontId="28" fillId="32" borderId="0" xfId="0" applyNumberFormat="1" applyFont="1" applyFill="1" applyAlignment="1">
      <alignment horizontal="right"/>
    </xf>
    <xf numFmtId="0" fontId="0" fillId="32" borderId="17" xfId="0" applyFont="1" applyFill="1" applyBorder="1" applyAlignment="1">
      <alignment vertical="top" wrapText="1"/>
    </xf>
    <xf numFmtId="10" fontId="0" fillId="32" borderId="0" xfId="0" applyNumberFormat="1" applyFont="1" applyFill="1" applyBorder="1" applyAlignment="1">
      <alignment vertical="top" wrapText="1"/>
    </xf>
    <xf numFmtId="10" fontId="0" fillId="32" borderId="19" xfId="0" applyNumberFormat="1" applyFont="1" applyFill="1" applyBorder="1" applyAlignment="1">
      <alignment vertical="top" wrapText="1"/>
    </xf>
    <xf numFmtId="0" fontId="0" fillId="33" borderId="17" xfId="0" applyFont="1" applyFill="1" applyBorder="1" applyAlignment="1">
      <alignment vertical="top" wrapText="1"/>
    </xf>
    <xf numFmtId="10" fontId="0" fillId="33" borderId="0" xfId="0" applyNumberFormat="1" applyFont="1" applyFill="1" applyBorder="1" applyAlignment="1">
      <alignment vertical="top" wrapText="1"/>
    </xf>
    <xf numFmtId="10" fontId="0" fillId="33" borderId="19" xfId="0" applyNumberFormat="1" applyFont="1" applyFill="1" applyBorder="1" applyAlignment="1">
      <alignment vertical="top" wrapText="1"/>
    </xf>
    <xf numFmtId="0" fontId="22" fillId="33" borderId="18" xfId="0" applyFont="1" applyFill="1" applyBorder="1" applyAlignment="1">
      <alignment vertical="top" wrapText="1"/>
    </xf>
    <xf numFmtId="10" fontId="0" fillId="33" borderId="24" xfId="0" applyNumberFormat="1" applyFont="1" applyFill="1" applyBorder="1" applyAlignment="1">
      <alignment vertical="top" wrapText="1"/>
    </xf>
    <xf numFmtId="10" fontId="0" fillId="33" borderId="23" xfId="0" applyNumberFormat="1" applyFont="1" applyFill="1" applyBorder="1" applyAlignment="1">
      <alignment vertical="top" wrapText="1"/>
    </xf>
    <xf numFmtId="0" fontId="22" fillId="33" borderId="17" xfId="0" applyFont="1" applyFill="1" applyBorder="1" applyAlignment="1">
      <alignment vertical="top" wrapText="1"/>
    </xf>
    <xf numFmtId="0" fontId="0" fillId="33" borderId="18" xfId="0" applyFill="1" applyBorder="1" applyAlignment="1">
      <alignment vertical="top" wrapText="1"/>
    </xf>
    <xf numFmtId="0" fontId="0" fillId="33" borderId="17" xfId="0" applyFill="1" applyBorder="1" applyAlignment="1">
      <alignment vertical="top" wrapText="1"/>
    </xf>
    <xf numFmtId="10" fontId="0" fillId="32" borderId="24" xfId="0" applyNumberFormat="1" applyFont="1" applyFill="1" applyBorder="1" applyAlignment="1">
      <alignment vertical="top" wrapText="1"/>
    </xf>
    <xf numFmtId="10" fontId="0" fillId="32" borderId="23" xfId="0" applyNumberFormat="1" applyFont="1" applyFill="1" applyBorder="1" applyAlignment="1">
      <alignment vertical="top" wrapText="1"/>
    </xf>
    <xf numFmtId="0" fontId="0" fillId="32" borderId="17" xfId="0" applyFill="1" applyBorder="1" applyAlignment="1">
      <alignment vertical="top" wrapText="1"/>
    </xf>
    <xf numFmtId="0" fontId="22" fillId="32" borderId="17" xfId="0" applyFont="1" applyFill="1" applyBorder="1" applyAlignment="1">
      <alignment vertical="top" wrapText="1"/>
    </xf>
    <xf numFmtId="0" fontId="0" fillId="32" borderId="18" xfId="0" applyFill="1" applyBorder="1" applyAlignment="1">
      <alignment vertical="top" wrapText="1"/>
    </xf>
    <xf numFmtId="0" fontId="32" fillId="34" borderId="0" xfId="0" applyFont="1" applyFill="1"/>
    <xf numFmtId="0" fontId="0" fillId="30" borderId="0" xfId="0" applyFill="1" applyBorder="1" applyAlignment="1">
      <alignment horizontal="center"/>
    </xf>
    <xf numFmtId="0" fontId="0" fillId="33" borderId="25" xfId="0" applyFill="1" applyBorder="1"/>
    <xf numFmtId="0" fontId="0" fillId="33" borderId="13" xfId="0" applyFill="1" applyBorder="1"/>
    <xf numFmtId="0" fontId="0" fillId="33" borderId="20" xfId="0" applyFill="1" applyBorder="1"/>
    <xf numFmtId="0" fontId="25" fillId="29" borderId="16" xfId="0" applyFont="1" applyFill="1" applyBorder="1" applyAlignment="1">
      <alignment horizontal="left" vertical="center"/>
    </xf>
    <xf numFmtId="0" fontId="32" fillId="32" borderId="0" xfId="0" applyFont="1" applyFill="1" applyProtection="1">
      <protection locked="0"/>
    </xf>
    <xf numFmtId="0" fontId="16" fillId="32" borderId="0" xfId="0" applyFont="1" applyFill="1" applyProtection="1">
      <protection locked="0"/>
    </xf>
    <xf numFmtId="0" fontId="31" fillId="32" borderId="0" xfId="0" applyFont="1" applyFill="1"/>
    <xf numFmtId="0" fontId="30" fillId="32" borderId="0" xfId="0" applyFont="1" applyFill="1"/>
    <xf numFmtId="0" fontId="0" fillId="32" borderId="0" xfId="0" applyFill="1"/>
    <xf numFmtId="3" fontId="0" fillId="32" borderId="23" xfId="0" applyNumberFormat="1" applyFill="1" applyBorder="1"/>
    <xf numFmtId="0" fontId="21" fillId="2" borderId="18" xfId="0" applyFont="1" applyFill="1" applyBorder="1" applyAlignment="1">
      <alignment horizontal="center"/>
    </xf>
    <xf numFmtId="0" fontId="25" fillId="29" borderId="14" xfId="0" applyFont="1" applyFill="1" applyBorder="1" applyAlignment="1">
      <alignment horizontal="center"/>
    </xf>
    <xf numFmtId="3" fontId="25" fillId="29" borderId="23" xfId="0" applyNumberFormat="1" applyFont="1" applyFill="1" applyBorder="1" applyAlignment="1">
      <alignment horizontal="right" wrapText="1"/>
    </xf>
    <xf numFmtId="176" fontId="0" fillId="32" borderId="27" xfId="0" applyNumberFormat="1" applyFill="1" applyBorder="1"/>
    <xf numFmtId="176" fontId="0" fillId="32" borderId="0" xfId="0" applyNumberFormat="1" applyFill="1" applyBorder="1"/>
    <xf numFmtId="176" fontId="0" fillId="32" borderId="24" xfId="0" applyNumberFormat="1" applyFill="1" applyBorder="1"/>
    <xf numFmtId="176" fontId="0" fillId="32" borderId="14" xfId="0" applyNumberFormat="1" applyFill="1" applyBorder="1"/>
    <xf numFmtId="176" fontId="0" fillId="32" borderId="19" xfId="0" applyNumberFormat="1" applyFill="1" applyBorder="1"/>
    <xf numFmtId="176" fontId="0" fillId="32" borderId="23" xfId="0" applyNumberFormat="1" applyFill="1" applyBorder="1"/>
    <xf numFmtId="176" fontId="5" fillId="32" borderId="14" xfId="0" applyNumberFormat="1" applyFont="1" applyFill="1" applyBorder="1" applyAlignment="1">
      <alignment horizontal="right"/>
    </xf>
    <xf numFmtId="176" fontId="5" fillId="32" borderId="19" xfId="0" applyNumberFormat="1" applyFont="1" applyFill="1" applyBorder="1" applyAlignment="1">
      <alignment horizontal="right"/>
    </xf>
    <xf numFmtId="3" fontId="25" fillId="29" borderId="18" xfId="0" applyNumberFormat="1" applyFont="1" applyFill="1" applyBorder="1"/>
    <xf numFmtId="3" fontId="25" fillId="29" borderId="15" xfId="0" applyNumberFormat="1" applyFont="1" applyFill="1" applyBorder="1"/>
    <xf numFmtId="0" fontId="4" fillId="30" borderId="24" xfId="0" applyFont="1" applyFill="1" applyBorder="1" applyAlignment="1">
      <alignment/>
    </xf>
    <xf numFmtId="3" fontId="25" fillId="29" borderId="23" xfId="0" applyNumberFormat="1" applyFont="1" applyFill="1" applyBorder="1" applyAlignment="1">
      <alignment horizontal="right"/>
    </xf>
    <xf numFmtId="168" fontId="22" fillId="32" borderId="22" xfId="18" applyNumberFormat="1" applyFont="1" applyFill="1" applyBorder="1" applyAlignment="1">
      <alignment horizontal="right"/>
    </xf>
    <xf numFmtId="168" fontId="34" fillId="32" borderId="24" xfId="15" applyNumberFormat="1" applyFont="1" applyFill="1" applyBorder="1" applyAlignment="1">
      <alignment horizontal="right"/>
    </xf>
    <xf numFmtId="168" fontId="22" fillId="32" borderId="25" xfId="0" applyNumberFormat="1" applyFont="1" applyFill="1" applyBorder="1" applyAlignment="1">
      <alignment horizontal="right"/>
    </xf>
    <xf numFmtId="3" fontId="0" fillId="32" borderId="27" xfId="0" applyNumberFormat="1" applyFill="1" applyBorder="1" applyAlignment="1">
      <alignment horizontal="right"/>
    </xf>
    <xf numFmtId="0" fontId="17" fillId="30" borderId="26" xfId="0" applyFont="1" applyFill="1" applyBorder="1" applyAlignment="1">
      <alignment horizontal="left"/>
    </xf>
    <xf numFmtId="168" fontId="22" fillId="32" borderId="24" xfId="15" applyNumberFormat="1" applyFont="1" applyFill="1" applyBorder="1" applyAlignment="1">
      <alignment horizontal="right" vertical="center"/>
    </xf>
    <xf numFmtId="3" fontId="22" fillId="32" borderId="27" xfId="0" applyNumberFormat="1" applyFont="1" applyFill="1" applyBorder="1"/>
    <xf numFmtId="3" fontId="0" fillId="32" borderId="14" xfId="0" applyNumberFormat="1" applyFill="1" applyBorder="1" applyAlignment="1">
      <alignment horizontal="right"/>
    </xf>
    <xf numFmtId="168" fontId="34" fillId="32" borderId="23" xfId="15" applyNumberFormat="1" applyFont="1" applyFill="1" applyBorder="1" applyAlignment="1">
      <alignment horizontal="right"/>
    </xf>
    <xf numFmtId="168" fontId="22" fillId="32" borderId="21" xfId="18" applyNumberFormat="1" applyFont="1" applyFill="1" applyBorder="1" applyAlignment="1">
      <alignment horizontal="right" vertical="center"/>
    </xf>
    <xf numFmtId="168" fontId="0" fillId="32" borderId="24" xfId="0" applyNumberFormat="1" applyFont="1" applyFill="1" applyBorder="1" applyAlignment="1">
      <alignment horizontal="right" vertical="center" wrapText="1"/>
    </xf>
    <xf numFmtId="168" fontId="0" fillId="32" borderId="23" xfId="0" applyNumberFormat="1" applyFont="1" applyFill="1" applyBorder="1" applyAlignment="1">
      <alignment horizontal="right" vertical="center" wrapText="1"/>
    </xf>
    <xf numFmtId="168" fontId="0" fillId="33" borderId="24" xfId="0" applyNumberFormat="1" applyFont="1" applyFill="1" applyBorder="1" applyAlignment="1">
      <alignment horizontal="right" vertical="center" wrapText="1"/>
    </xf>
    <xf numFmtId="168" fontId="0" fillId="33" borderId="23" xfId="0" applyNumberFormat="1" applyFont="1" applyFill="1" applyBorder="1" applyAlignment="1">
      <alignment horizontal="right" vertical="center" wrapText="1"/>
    </xf>
    <xf numFmtId="3" fontId="22" fillId="33" borderId="20" xfId="0" applyNumberFormat="1" applyFont="1" applyFill="1" applyBorder="1" applyAlignment="1">
      <alignment horizontal="right"/>
    </xf>
    <xf numFmtId="0" fontId="2" fillId="30" borderId="13" xfId="0" applyFont="1" applyFill="1" applyBorder="1" applyAlignment="1">
      <alignment horizontal="left"/>
    </xf>
    <xf numFmtId="172" fontId="0" fillId="30" borderId="0" xfId="0" applyNumberFormat="1" applyFont="1" applyFill="1"/>
    <xf numFmtId="168" fontId="22" fillId="32" borderId="20" xfId="0" applyNumberFormat="1" applyFont="1" applyFill="1" applyBorder="1" applyAlignment="1">
      <alignment/>
    </xf>
    <xf numFmtId="168" fontId="22" fillId="32" borderId="23" xfId="0" applyNumberFormat="1" applyFont="1" applyFill="1" applyBorder="1" applyAlignment="1">
      <alignment/>
    </xf>
    <xf numFmtId="168" fontId="22" fillId="33" borderId="24" xfId="0" applyNumberFormat="1" applyFont="1" applyFill="1" applyBorder="1" applyAlignment="1">
      <alignment/>
    </xf>
    <xf numFmtId="168" fontId="22" fillId="33" borderId="23" xfId="0" applyNumberFormat="1" applyFont="1" applyFill="1" applyBorder="1" applyAlignment="1">
      <alignment/>
    </xf>
    <xf numFmtId="3" fontId="22" fillId="32" borderId="13" xfId="18" applyNumberFormat="1" applyFont="1" applyFill="1" applyBorder="1" applyAlignment="1">
      <alignment/>
    </xf>
    <xf numFmtId="3" fontId="22" fillId="33" borderId="27" xfId="18" applyNumberFormat="1" applyFont="1" applyFill="1" applyBorder="1" applyAlignment="1">
      <alignment/>
    </xf>
    <xf numFmtId="3" fontId="22" fillId="33" borderId="14" xfId="18" applyNumberFormat="1" applyFont="1" applyFill="1" applyBorder="1" applyAlignment="1">
      <alignment/>
    </xf>
    <xf numFmtId="3" fontId="22" fillId="33" borderId="0" xfId="18" applyNumberFormat="1" applyFont="1" applyFill="1" applyBorder="1" applyAlignment="1">
      <alignment/>
    </xf>
    <xf numFmtId="3" fontId="22" fillId="33" borderId="19" xfId="18" applyNumberFormat="1" applyFont="1" applyFill="1" applyBorder="1" applyAlignment="1">
      <alignment/>
    </xf>
    <xf numFmtId="3" fontId="22" fillId="32" borderId="19" xfId="18" applyNumberFormat="1" applyFont="1" applyFill="1" applyBorder="1" applyAlignment="1">
      <alignment/>
    </xf>
    <xf numFmtId="0" fontId="25" fillId="29" borderId="25" xfId="0" applyFont="1" applyFill="1" applyBorder="1" applyAlignment="1">
      <alignment horizontal="right" vertical="center"/>
    </xf>
    <xf numFmtId="3" fontId="22" fillId="32" borderId="0" xfId="18" applyNumberFormat="1" applyFont="1" applyFill="1" applyBorder="1" applyAlignment="1">
      <alignment/>
    </xf>
    <xf numFmtId="168" fontId="22" fillId="32" borderId="0" xfId="0" applyNumberFormat="1" applyFont="1" applyFill="1" applyBorder="1" applyAlignment="1">
      <alignment/>
    </xf>
    <xf numFmtId="168" fontId="22" fillId="33" borderId="0" xfId="0" applyNumberFormat="1" applyFont="1" applyFill="1" applyBorder="1" applyAlignment="1">
      <alignment/>
    </xf>
    <xf numFmtId="3" fontId="22" fillId="32" borderId="25" xfId="18" applyNumberFormat="1" applyFont="1" applyFill="1" applyBorder="1" applyAlignment="1">
      <alignment/>
    </xf>
    <xf numFmtId="3" fontId="22" fillId="32" borderId="27" xfId="18" applyNumberFormat="1" applyFont="1" applyFill="1" applyBorder="1" applyAlignment="1">
      <alignment/>
    </xf>
    <xf numFmtId="168" fontId="22" fillId="32" borderId="24" xfId="0" applyNumberFormat="1" applyFont="1" applyFill="1" applyBorder="1" applyAlignment="1">
      <alignment/>
    </xf>
    <xf numFmtId="3" fontId="22" fillId="32" borderId="14" xfId="18" applyNumberFormat="1" applyFont="1" applyFill="1" applyBorder="1" applyAlignment="1">
      <alignment/>
    </xf>
    <xf numFmtId="0" fontId="0" fillId="0" borderId="0" xfId="0" applyFill="1"/>
    <xf numFmtId="0" fontId="22" fillId="2" borderId="17" xfId="0" applyFont="1" applyFill="1" applyBorder="1" applyAlignment="1">
      <alignment horizontal="left" indent="1"/>
    </xf>
    <xf numFmtId="0" fontId="22" fillId="30" borderId="17" xfId="0" applyFont="1" applyFill="1" applyBorder="1" applyAlignment="1">
      <alignment horizontal="left" indent="1"/>
    </xf>
    <xf numFmtId="10" fontId="21" fillId="30" borderId="27" xfId="0" applyNumberFormat="1" applyFont="1" applyFill="1" applyBorder="1" applyAlignment="1">
      <alignment vertical="top" wrapText="1"/>
    </xf>
    <xf numFmtId="10" fontId="21" fillId="30" borderId="14" xfId="0" applyNumberFormat="1" applyFont="1" applyFill="1" applyBorder="1" applyAlignment="1">
      <alignment vertical="top" wrapText="1"/>
    </xf>
    <xf numFmtId="10" fontId="21" fillId="30" borderId="0" xfId="0" applyNumberFormat="1" applyFont="1" applyFill="1" applyBorder="1" applyAlignment="1">
      <alignment vertical="top" wrapText="1"/>
    </xf>
    <xf numFmtId="10" fontId="21" fillId="30" borderId="19" xfId="0" applyNumberFormat="1" applyFont="1" applyFill="1" applyBorder="1" applyAlignment="1">
      <alignment vertical="top" wrapText="1"/>
    </xf>
    <xf numFmtId="0" fontId="25" fillId="29" borderId="16" xfId="0" applyFont="1" applyFill="1" applyBorder="1" applyAlignment="1" applyProtection="1">
      <alignment horizontal="left"/>
      <protection locked="0"/>
    </xf>
    <xf numFmtId="168" fontId="22" fillId="33" borderId="19" xfId="0" applyNumberFormat="1" applyFont="1" applyFill="1" applyBorder="1" applyAlignment="1">
      <alignment/>
    </xf>
    <xf numFmtId="168" fontId="22" fillId="32" borderId="13" xfId="0" applyNumberFormat="1" applyFont="1" applyFill="1" applyBorder="1" applyAlignment="1">
      <alignment/>
    </xf>
    <xf numFmtId="168" fontId="22" fillId="32" borderId="19" xfId="0" applyNumberFormat="1" applyFont="1" applyFill="1" applyBorder="1" applyAlignment="1">
      <alignment/>
    </xf>
    <xf numFmtId="3" fontId="22" fillId="30" borderId="13" xfId="18" applyNumberFormat="1" applyFont="1" applyFill="1" applyBorder="1" applyAlignment="1">
      <alignment/>
    </xf>
    <xf numFmtId="3" fontId="22" fillId="30" borderId="0" xfId="18" applyNumberFormat="1" applyFont="1" applyFill="1" applyBorder="1" applyAlignment="1">
      <alignment/>
    </xf>
    <xf numFmtId="3" fontId="22" fillId="30" borderId="19" xfId="18" applyNumberFormat="1" applyFont="1" applyFill="1" applyBorder="1" applyAlignment="1">
      <alignment/>
    </xf>
    <xf numFmtId="0" fontId="22" fillId="33" borderId="24" xfId="0" applyFont="1" applyFill="1" applyBorder="1" applyAlignment="1">
      <alignment horizontal="right" vertical="center"/>
    </xf>
    <xf numFmtId="0" fontId="22" fillId="33" borderId="23" xfId="0" applyFont="1" applyFill="1" applyBorder="1" applyAlignment="1">
      <alignment horizontal="right" vertical="center"/>
    </xf>
    <xf numFmtId="0" fontId="22" fillId="32" borderId="20" xfId="0" applyFont="1" applyFill="1" applyBorder="1" applyAlignment="1">
      <alignment horizontal="right" vertical="center"/>
    </xf>
    <xf numFmtId="0" fontId="22" fillId="32" borderId="24" xfId="0" applyFont="1" applyFill="1" applyBorder="1" applyAlignment="1">
      <alignment horizontal="right" vertical="center"/>
    </xf>
    <xf numFmtId="0" fontId="22" fillId="32" borderId="23" xfId="0" applyFont="1" applyFill="1" applyBorder="1" applyAlignment="1">
      <alignment horizontal="right" vertical="center"/>
    </xf>
    <xf numFmtId="49" fontId="0" fillId="2" borderId="0" xfId="0" applyNumberFormat="1" applyFill="1" applyAlignment="1">
      <alignment horizontal="left" vertical="center" wrapText="1" indent="1"/>
    </xf>
    <xf numFmtId="0" fontId="0" fillId="2" borderId="0" xfId="0" applyFill="1" applyAlignment="1">
      <alignment horizontal="left" vertical="center" wrapText="1" indent="1"/>
    </xf>
    <xf numFmtId="49" fontId="12" fillId="2" borderId="0" xfId="21" applyNumberFormat="1" applyFont="1" applyFill="1" applyAlignment="1" applyProtection="1">
      <alignment horizontal="left" vertical="center" indent="1"/>
      <protection/>
    </xf>
    <xf numFmtId="11" fontId="0" fillId="2" borderId="0" xfId="0" applyNumberFormat="1" applyFill="1" applyAlignment="1">
      <alignment horizontal="left" vertical="center" wrapText="1" indent="1"/>
    </xf>
    <xf numFmtId="11" fontId="0" fillId="2" borderId="0" xfId="0" applyNumberFormat="1" applyFill="1" applyAlignment="1">
      <alignment horizontal="left" wrapText="1" indent="1"/>
    </xf>
    <xf numFmtId="11" fontId="2" fillId="30" borderId="0" xfId="0" applyNumberFormat="1" applyFont="1" applyFill="1" applyAlignment="1">
      <alignment horizontal="left" vertical="center" wrapText="1" indent="1"/>
    </xf>
    <xf numFmtId="11" fontId="0" fillId="30" borderId="0" xfId="0" applyNumberFormat="1" applyFill="1" applyAlignment="1">
      <alignment horizontal="left" vertical="center" wrapText="1" indent="1"/>
    </xf>
    <xf numFmtId="49" fontId="0" fillId="30" borderId="0" xfId="0" applyNumberFormat="1" applyFill="1" applyAlignment="1">
      <alignment horizontal="left" vertical="center" wrapText="1" indent="1"/>
    </xf>
    <xf numFmtId="49" fontId="2" fillId="30" borderId="0" xfId="0" applyNumberFormat="1" applyFont="1" applyFill="1" applyAlignment="1">
      <alignment horizontal="left" vertical="center" wrapText="1" indent="1"/>
    </xf>
    <xf numFmtId="49" fontId="0" fillId="2" borderId="0" xfId="0" applyNumberFormat="1" applyFill="1" applyAlignment="1">
      <alignment horizontal="left" wrapText="1" indent="1"/>
    </xf>
    <xf numFmtId="169" fontId="0" fillId="32" borderId="0" xfId="0" applyNumberFormat="1" applyFill="1" applyAlignment="1">
      <alignment horizontal="right"/>
    </xf>
    <xf numFmtId="49" fontId="0" fillId="2" borderId="0" xfId="0" applyNumberFormat="1" applyFill="1" applyAlignment="1">
      <alignment horizontal="left" vertical="center" wrapText="1"/>
    </xf>
    <xf numFmtId="49" fontId="11" fillId="2" borderId="0" xfId="0" applyNumberFormat="1" applyFont="1" applyFill="1" applyAlignment="1">
      <alignment horizontal="center"/>
    </xf>
    <xf numFmtId="0" fontId="4" fillId="2" borderId="0" xfId="0" applyFont="1" applyFill="1" applyAlignment="1">
      <alignment horizontal="left"/>
    </xf>
    <xf numFmtId="0" fontId="0" fillId="0" borderId="0" xfId="0" applyAlignment="1">
      <alignment horizontal="left"/>
    </xf>
    <xf numFmtId="174" fontId="28" fillId="28" borderId="0" xfId="0" applyNumberFormat="1" applyFont="1" applyFill="1" applyAlignment="1">
      <alignment horizontal="right" vertical="center"/>
    </xf>
    <xf numFmtId="0" fontId="0" fillId="30" borderId="0" xfId="0" applyFill="1" applyAlignment="1">
      <alignment horizontal="center"/>
    </xf>
    <xf numFmtId="0" fontId="21" fillId="34" borderId="21" xfId="0" applyFont="1" applyFill="1" applyBorder="1" applyAlignment="1">
      <alignment horizontal="left"/>
    </xf>
    <xf numFmtId="0" fontId="21" fillId="34" borderId="22" xfId="0" applyFont="1" applyFill="1" applyBorder="1" applyAlignment="1">
      <alignment horizontal="left"/>
    </xf>
    <xf numFmtId="0" fontId="21" fillId="34" borderId="15" xfId="0" applyFont="1" applyFill="1" applyBorder="1" applyAlignment="1">
      <alignment horizontal="left"/>
    </xf>
    <xf numFmtId="174" fontId="28" fillId="32" borderId="0" xfId="0" applyNumberFormat="1" applyFont="1" applyFill="1" applyAlignment="1">
      <alignment horizontal="right" vertical="center"/>
    </xf>
    <xf numFmtId="0" fontId="21" fillId="34" borderId="26" xfId="0" applyFont="1" applyFill="1" applyBorder="1" applyAlignment="1">
      <alignment horizontal="left"/>
    </xf>
    <xf numFmtId="0" fontId="21" fillId="34" borderId="16" xfId="0" applyFont="1" applyFill="1" applyBorder="1" applyAlignment="1">
      <alignment horizontal="left"/>
    </xf>
    <xf numFmtId="0" fontId="21" fillId="34" borderId="21" xfId="0" applyFont="1" applyFill="1" applyBorder="1" applyAlignment="1">
      <alignment horizontal="left" wrapText="1"/>
    </xf>
    <xf numFmtId="0" fontId="21" fillId="34" borderId="22" xfId="0" applyFont="1" applyFill="1" applyBorder="1" applyAlignment="1">
      <alignment horizontal="left" wrapText="1"/>
    </xf>
    <xf numFmtId="0" fontId="21" fillId="34" borderId="15" xfId="0" applyFont="1" applyFill="1" applyBorder="1" applyAlignment="1">
      <alignment horizontal="left" wrapText="1"/>
    </xf>
    <xf numFmtId="0" fontId="21" fillId="30" borderId="16" xfId="0" applyFont="1" applyFill="1" applyBorder="1" applyAlignment="1">
      <alignment vertical="top" wrapText="1"/>
    </xf>
    <xf numFmtId="10" fontId="0" fillId="35" borderId="25" xfId="0" applyNumberFormat="1" applyFill="1" applyBorder="1"/>
    <xf numFmtId="10" fontId="0" fillId="35" borderId="27" xfId="0" applyNumberFormat="1" applyFill="1" applyBorder="1"/>
    <xf numFmtId="10" fontId="0" fillId="35" borderId="14" xfId="0" applyNumberFormat="1" applyFill="1" applyBorder="1"/>
    <xf numFmtId="10" fontId="0" fillId="35" borderId="13" xfId="0" applyNumberFormat="1" applyFill="1" applyBorder="1"/>
    <xf numFmtId="10" fontId="0" fillId="35" borderId="0" xfId="0" applyNumberFormat="1" applyFill="1" applyBorder="1"/>
    <xf numFmtId="10" fontId="0" fillId="35" borderId="19" xfId="0" applyNumberFormat="1" applyFill="1" applyBorder="1"/>
    <xf numFmtId="10" fontId="0" fillId="35" borderId="20" xfId="0" applyNumberFormat="1" applyFill="1" applyBorder="1"/>
    <xf numFmtId="10" fontId="0" fillId="35" borderId="24" xfId="0" applyNumberFormat="1" applyFill="1" applyBorder="1"/>
    <xf numFmtId="10" fontId="0" fillId="35" borderId="23" xfId="0" applyNumberFormat="1" applyFill="1" applyBorder="1"/>
    <xf numFmtId="10" fontId="0" fillId="33" borderId="21" xfId="0" applyNumberFormat="1" applyFill="1" applyBorder="1"/>
    <xf numFmtId="10" fontId="0" fillId="33" borderId="22" xfId="0" applyNumberFormat="1" applyFill="1" applyBorder="1"/>
    <xf numFmtId="10" fontId="0" fillId="33" borderId="15" xfId="0" applyNumberFormat="1" applyFill="1" applyBorder="1"/>
    <xf numFmtId="0" fontId="21" fillId="30" borderId="20" xfId="0" applyFont="1" applyFill="1" applyBorder="1"/>
    <xf numFmtId="0" fontId="65" fillId="2" borderId="0" xfId="0" applyFont="1" applyFill="1"/>
    <xf numFmtId="0" fontId="0" fillId="2" borderId="0" xfId="0" applyFont="1" applyFill="1"/>
    <xf numFmtId="0" fontId="22" fillId="2" borderId="16" xfId="0" applyFont="1" applyFill="1" applyBorder="1" applyAlignment="1">
      <alignment horizontal="left" indent="1"/>
    </xf>
    <xf numFmtId="3" fontId="22" fillId="2" borderId="0" xfId="0" applyNumberFormat="1" applyFont="1" applyFill="1" applyBorder="1" applyAlignment="1">
      <alignment horizontal="right"/>
    </xf>
    <xf numFmtId="3" fontId="22" fillId="2" borderId="19" xfId="0" applyNumberFormat="1" applyFont="1" applyFill="1" applyBorder="1" applyAlignment="1">
      <alignment horizontal="right"/>
    </xf>
    <xf numFmtId="0" fontId="22" fillId="2" borderId="17" xfId="0" applyFont="1" applyFill="1" applyBorder="1"/>
    <xf numFmtId="10" fontId="23" fillId="34" borderId="0" xfId="0" applyNumberFormat="1" applyFont="1" applyFill="1" applyBorder="1" applyAlignment="1">
      <alignment horizontal="right"/>
    </xf>
    <xf numFmtId="10" fontId="23" fillId="34" borderId="19" xfId="0" applyNumberFormat="1" applyFont="1" applyFill="1" applyBorder="1" applyAlignment="1">
      <alignment horizontal="right"/>
    </xf>
    <xf numFmtId="0" fontId="23" fillId="34" borderId="18" xfId="0" applyFont="1" applyFill="1" applyBorder="1" applyAlignment="1">
      <alignment horizontal="left" indent="1"/>
    </xf>
    <xf numFmtId="10" fontId="23" fillId="34" borderId="24" xfId="0" applyNumberFormat="1" applyFont="1" applyFill="1" applyBorder="1" applyAlignment="1">
      <alignment horizontal="right"/>
    </xf>
    <xf numFmtId="10" fontId="23" fillId="34" borderId="23" xfId="0" applyNumberFormat="1" applyFont="1" applyFill="1" applyBorder="1" applyAlignment="1">
      <alignment horizontal="right"/>
    </xf>
    <xf numFmtId="3" fontId="22" fillId="30" borderId="0" xfId="0" applyNumberFormat="1" applyFont="1" applyFill="1" applyBorder="1"/>
    <xf numFmtId="3" fontId="22" fillId="30" borderId="19" xfId="0" applyNumberFormat="1" applyFont="1" applyFill="1" applyBorder="1"/>
    <xf numFmtId="0" fontId="22" fillId="30" borderId="16" xfId="0" applyFont="1" applyFill="1" applyBorder="1" applyAlignment="1">
      <alignment horizontal="left" indent="1"/>
    </xf>
    <xf numFmtId="3" fontId="22" fillId="30" borderId="27" xfId="0" applyNumberFormat="1" applyFont="1" applyFill="1" applyBorder="1" applyAlignment="1">
      <alignment horizontal="right"/>
    </xf>
    <xf numFmtId="3" fontId="22" fillId="30" borderId="14" xfId="0" applyNumberFormat="1" applyFont="1" applyFill="1" applyBorder="1" applyAlignment="1">
      <alignment horizontal="right"/>
    </xf>
    <xf numFmtId="0" fontId="22" fillId="30" borderId="17" xfId="0" applyFont="1" applyFill="1" applyBorder="1" applyAlignment="1">
      <alignment horizontal="left"/>
    </xf>
    <xf numFmtId="3" fontId="22" fillId="30" borderId="0" xfId="15" applyNumberFormat="1" applyFont="1" applyFill="1" applyBorder="1" applyAlignment="1">
      <alignment horizontal="right"/>
    </xf>
    <xf numFmtId="3" fontId="22" fillId="30" borderId="19" xfId="15" applyNumberFormat="1" applyFont="1" applyFill="1" applyBorder="1" applyAlignment="1">
      <alignment horizontal="right"/>
    </xf>
    <xf numFmtId="168" fontId="0" fillId="32" borderId="13" xfId="20" applyNumberFormat="1" applyFont="1" applyFill="1" applyBorder="1" applyAlignment="1">
      <alignment horizontal="right"/>
    </xf>
    <xf numFmtId="168" fontId="0" fillId="32" borderId="0" xfId="20" applyNumberFormat="1" applyFont="1" applyFill="1" applyBorder="1" applyAlignment="1">
      <alignment horizontal="right"/>
    </xf>
    <xf numFmtId="168" fontId="0" fillId="32" borderId="19" xfId="20" applyNumberFormat="1" applyFont="1" applyFill="1" applyBorder="1" applyAlignment="1">
      <alignment horizontal="right"/>
    </xf>
    <xf numFmtId="168" fontId="0" fillId="33" borderId="0" xfId="20" applyNumberFormat="1" applyFont="1" applyFill="1" applyBorder="1" applyAlignment="1">
      <alignment horizontal="right"/>
    </xf>
    <xf numFmtId="168" fontId="0" fillId="33" borderId="19" xfId="20" applyNumberFormat="1" applyFont="1" applyFill="1" applyBorder="1" applyAlignment="1">
      <alignment horizontal="right"/>
    </xf>
  </cellXfs>
  <cellStyles count="457">
    <cellStyle name="Normal" xfId="0"/>
    <cellStyle name="Percent" xfId="15"/>
    <cellStyle name="Currency" xfId="16"/>
    <cellStyle name="Currency [0]" xfId="17"/>
    <cellStyle name="Comma" xfId="18"/>
    <cellStyle name="Comma [0]" xfId="19"/>
    <cellStyle name="Comma [0] 2" xfId="20"/>
    <cellStyle name="Hyperlink" xfId="21"/>
    <cellStyle name="Normal 2" xfId="22"/>
    <cellStyle name="Comma 2" xfId="23"/>
    <cellStyle name="Percent 2" xfId="24"/>
    <cellStyle name="Followed Hyperlink" xfId="25"/>
    <cellStyle name="Followed Hyperlink" xfId="26"/>
    <cellStyle name="Followed Hyperlink" xfId="27"/>
    <cellStyle name="Followed Hyperlink" xfId="28"/>
    <cellStyle name="Followed Hyperlink" xfId="29"/>
    <cellStyle name="Followed Hyperlink" xfId="30"/>
    <cellStyle name="Followed Hyperlink" xfId="31"/>
    <cellStyle name="Followed Hyperlink" xfId="32"/>
    <cellStyle name="Followed Hyperlink" xfId="33"/>
    <cellStyle name="Followed Hyperlink" xfId="34"/>
    <cellStyle name="Followed Hyperlink" xfId="35"/>
    <cellStyle name="Followed Hyperlink" xfId="36"/>
    <cellStyle name="Followed Hyperlink" xfId="37"/>
    <cellStyle name="Followed Hyperlink" xfId="38"/>
    <cellStyle name="Followed Hyperlink" xfId="39"/>
    <cellStyle name="Followed Hyperlink" xfId="40"/>
    <cellStyle name="Followed Hyperlink" xfId="41"/>
    <cellStyle name="Followed Hyperlink" xfId="42"/>
    <cellStyle name="Followed Hyperlink" xfId="43"/>
    <cellStyle name="Followed Hyperlink" xfId="44"/>
    <cellStyle name="Followed Hyperlink" xfId="45"/>
    <cellStyle name="Followed Hyperlink" xfId="46"/>
    <cellStyle name="Followed Hyperlink" xfId="47"/>
    <cellStyle name="Followed Hyperlink" xfId="48"/>
    <cellStyle name="Followed Hyperlink" xfId="49"/>
    <cellStyle name="Followed Hyperlink" xfId="50"/>
    <cellStyle name="Followed Hyperlink" xfId="51"/>
    <cellStyle name="Followed Hyperlink" xfId="52"/>
    <cellStyle name="Followed Hyperlink" xfId="53"/>
    <cellStyle name="Followed Hyperlink" xfId="54"/>
    <cellStyle name="Followed Hyperlink" xfId="55"/>
    <cellStyle name="Followed Hyperlink" xfId="56"/>
    <cellStyle name="Followed Hyperlink" xfId="57"/>
    <cellStyle name="Followed Hyperlink" xfId="58"/>
    <cellStyle name="Followed Hyperlink" xfId="59"/>
    <cellStyle name="Followed Hyperlink" xfId="60"/>
    <cellStyle name="Followed Hyperlink" xfId="61"/>
    <cellStyle name="Followed Hyperlink" xfId="62"/>
    <cellStyle name="Followed Hyperlink" xfId="63"/>
    <cellStyle name="Followed Hyperlink" xfId="64"/>
    <cellStyle name="Followed Hyperlink" xfId="65"/>
    <cellStyle name="Followed Hyperlink" xfId="66"/>
    <cellStyle name="Followed Hyperlink" xfId="67"/>
    <cellStyle name="Followed Hyperlink" xfId="68"/>
    <cellStyle name="Followed Hyperlink" xfId="69"/>
    <cellStyle name="Followed Hyperlink" xfId="70"/>
    <cellStyle name="20% - ส่วนที่ถูกเน้น1" xfId="71"/>
    <cellStyle name="20% - ส่วนที่ถูกเน้น1 2" xfId="72"/>
    <cellStyle name="20% - ส่วนที่ถูกเน้น2" xfId="73"/>
    <cellStyle name="20% - ส่วนที่ถูกเน้น2 2" xfId="74"/>
    <cellStyle name="20% - ส่วนที่ถูกเน้น3" xfId="75"/>
    <cellStyle name="20% - ส่วนที่ถูกเน้น3 2" xfId="76"/>
    <cellStyle name="20% - ส่วนที่ถูกเน้น4" xfId="77"/>
    <cellStyle name="20% - ส่วนที่ถูกเน้น4 2" xfId="78"/>
    <cellStyle name="20% - ส่วนที่ถูกเน้น5" xfId="79"/>
    <cellStyle name="20% - ส่วนที่ถูกเน้น5 2" xfId="80"/>
    <cellStyle name="20% - ส่วนที่ถูกเน้น6" xfId="81"/>
    <cellStyle name="20% - ส่วนที่ถูกเน้น6 2" xfId="82"/>
    <cellStyle name="40% - ส่วนที่ถูกเน้น1" xfId="83"/>
    <cellStyle name="40% - ส่วนที่ถูกเน้น1 2" xfId="84"/>
    <cellStyle name="40% - ส่วนที่ถูกเน้น2" xfId="85"/>
    <cellStyle name="40% - ส่วนที่ถูกเน้น2 2" xfId="86"/>
    <cellStyle name="40% - ส่วนที่ถูกเน้น3" xfId="87"/>
    <cellStyle name="40% - ส่วนที่ถูกเน้น3 2" xfId="88"/>
    <cellStyle name="40% - ส่วนที่ถูกเน้น4" xfId="89"/>
    <cellStyle name="40% - ส่วนที่ถูกเน้น4 2" xfId="90"/>
    <cellStyle name="40% - ส่วนที่ถูกเน้น5" xfId="91"/>
    <cellStyle name="40% - ส่วนที่ถูกเน้น5 2" xfId="92"/>
    <cellStyle name="40% - ส่วนที่ถูกเน้น6" xfId="93"/>
    <cellStyle name="40% - ส่วนที่ถูกเน้น6 2" xfId="94"/>
    <cellStyle name="60% - ส่วนที่ถูกเน้น1" xfId="95"/>
    <cellStyle name="60% - ส่วนที่ถูกเน้น1 2" xfId="96"/>
    <cellStyle name="60% - ส่วนที่ถูกเน้น2" xfId="97"/>
    <cellStyle name="60% - ส่วนที่ถูกเน้น2 2" xfId="98"/>
    <cellStyle name="60% - ส่วนที่ถูกเน้น3" xfId="99"/>
    <cellStyle name="60% - ส่วนที่ถูกเน้น3 2" xfId="100"/>
    <cellStyle name="60% - ส่วนที่ถูกเน้น4" xfId="101"/>
    <cellStyle name="60% - ส่วนที่ถูกเน้น4 2" xfId="102"/>
    <cellStyle name="60% - ส่วนที่ถูกเน้น5" xfId="103"/>
    <cellStyle name="60% - ส่วนที่ถูกเน้น5 2" xfId="104"/>
    <cellStyle name="60% - ส่วนที่ถูกเน้น6" xfId="105"/>
    <cellStyle name="60% - ส่วนที่ถูกเน้น6 2" xfId="106"/>
    <cellStyle name="Check Cell 2" xfId="107"/>
    <cellStyle name="Check Cell 2 2" xfId="108"/>
    <cellStyle name="Comma 2_Number of births" xfId="109"/>
    <cellStyle name="Comma 2 2" xfId="110"/>
    <cellStyle name="Comma 2 2 2" xfId="111"/>
    <cellStyle name="Comma 2 3" xfId="112"/>
    <cellStyle name="Comma 2 4" xfId="113"/>
    <cellStyle name="Comma 2 5" xfId="114"/>
    <cellStyle name="Comma 3" xfId="115"/>
    <cellStyle name="Comma 3 2" xfId="116"/>
    <cellStyle name="Comma 3 3" xfId="117"/>
    <cellStyle name="Comma 3 4" xfId="118"/>
    <cellStyle name="Comma 3 5" xfId="119"/>
    <cellStyle name="Comma 4" xfId="120"/>
    <cellStyle name="Comma 4 2" xfId="121"/>
    <cellStyle name="Comma 4 3" xfId="122"/>
    <cellStyle name="Comma 5" xfId="123"/>
    <cellStyle name="Comma 5 2" xfId="124"/>
    <cellStyle name="Comma 5 3" xfId="125"/>
    <cellStyle name="Comma 6" xfId="126"/>
    <cellStyle name="Comma 7" xfId="127"/>
    <cellStyle name="Comma 8" xfId="128"/>
    <cellStyle name="Comma 9" xfId="129"/>
    <cellStyle name="Ezres [0]_BUDGET" xfId="130"/>
    <cellStyle name="Ezres_BUDGET" xfId="131"/>
    <cellStyle name="Followed Hyperlink 10" xfId="132"/>
    <cellStyle name="Followed Hyperlink 2" xfId="133"/>
    <cellStyle name="Followed Hyperlink 3" xfId="134"/>
    <cellStyle name="Followed Hyperlink 4" xfId="135"/>
    <cellStyle name="Followed Hyperlink 5" xfId="136"/>
    <cellStyle name="Followed Hyperlink 6" xfId="137"/>
    <cellStyle name="Followed Hyperlink 7" xfId="138"/>
    <cellStyle name="Followed Hyperlink 8" xfId="139"/>
    <cellStyle name="Followed Hyperlink 9" xfId="140"/>
    <cellStyle name="Normal 10" xfId="141"/>
    <cellStyle name="Normal 11" xfId="142"/>
    <cellStyle name="Normal 12" xfId="143"/>
    <cellStyle name="Normal 2_Number of births" xfId="144"/>
    <cellStyle name="Normal 2 2" xfId="145"/>
    <cellStyle name="Normal 2 2 2" xfId="146"/>
    <cellStyle name="Normal 2 3" xfId="147"/>
    <cellStyle name="Normal 2 4" xfId="148"/>
    <cellStyle name="Normal 2 5" xfId="149"/>
    <cellStyle name="Normal 3" xfId="150"/>
    <cellStyle name="Normal 3 2" xfId="151"/>
    <cellStyle name="Normal 3 2 2" xfId="152"/>
    <cellStyle name="Normal 3 2 3" xfId="153"/>
    <cellStyle name="Normal 3 2 4" xfId="154"/>
    <cellStyle name="Normal 3 2 5" xfId="155"/>
    <cellStyle name="Normal 3 3" xfId="156"/>
    <cellStyle name="Normal 3 3 2" xfId="157"/>
    <cellStyle name="Normal 3 3 3" xfId="158"/>
    <cellStyle name="Normal 3 4" xfId="159"/>
    <cellStyle name="Normal 3 5" xfId="160"/>
    <cellStyle name="Normal 4" xfId="161"/>
    <cellStyle name="Normal 4 2" xfId="162"/>
    <cellStyle name="Normal 4 3" xfId="163"/>
    <cellStyle name="Normal 4 4" xfId="164"/>
    <cellStyle name="Normal 4 5" xfId="165"/>
    <cellStyle name="Normal 5" xfId="166"/>
    <cellStyle name="Normal 5 2" xfId="167"/>
    <cellStyle name="Normal 5 3" xfId="168"/>
    <cellStyle name="Normal 5 4" xfId="169"/>
    <cellStyle name="Normal 5 5" xfId="170"/>
    <cellStyle name="Normal 6" xfId="171"/>
    <cellStyle name="Normal 6 2" xfId="172"/>
    <cellStyle name="Normal 6 3" xfId="173"/>
    <cellStyle name="Normal 7" xfId="174"/>
    <cellStyle name="Normal 7 2" xfId="175"/>
    <cellStyle name="Normal 8" xfId="176"/>
    <cellStyle name="Normal 8 2" xfId="177"/>
    <cellStyle name="Normal 9" xfId="178"/>
    <cellStyle name="Normál_BUDGET" xfId="179"/>
    <cellStyle name="Pénznem [0]_BUDGET" xfId="180"/>
    <cellStyle name="Pénznem_BUDGET" xfId="181"/>
    <cellStyle name="Percent 2 2" xfId="182"/>
    <cellStyle name="Percent 2 2 2" xfId="183"/>
    <cellStyle name="Percent 2 3" xfId="184"/>
    <cellStyle name="Percent 2 4" xfId="185"/>
    <cellStyle name="Percent 3" xfId="186"/>
    <cellStyle name="Percent 3 2" xfId="187"/>
    <cellStyle name="Percent 3 3" xfId="188"/>
    <cellStyle name="Percent 3 4" xfId="189"/>
    <cellStyle name="Percent 3 5" xfId="190"/>
    <cellStyle name="Percent 4" xfId="191"/>
    <cellStyle name="Percent 4 2" xfId="192"/>
    <cellStyle name="Percent 5" xfId="193"/>
    <cellStyle name="Percent 5 2" xfId="194"/>
    <cellStyle name="Percent 5 3" xfId="195"/>
    <cellStyle name="Percent 5 4" xfId="196"/>
    <cellStyle name="Percent 6" xfId="197"/>
    <cellStyle name="Percent 6 2" xfId="198"/>
    <cellStyle name="Percent 7" xfId="199"/>
    <cellStyle name="Percent 8" xfId="200"/>
    <cellStyle name="การคำนวณ" xfId="201"/>
    <cellStyle name="การคำนวณ 2" xfId="202"/>
    <cellStyle name="การคำนวณ 2 2" xfId="203"/>
    <cellStyle name="การคำนวณ 2 3" xfId="204"/>
    <cellStyle name="ข้อความเตือน" xfId="205"/>
    <cellStyle name="ข้อความเตือน 2" xfId="206"/>
    <cellStyle name="ข้อความอธิบาย" xfId="207"/>
    <cellStyle name="ข้อความอธิบาย 2" xfId="208"/>
    <cellStyle name="เครื่องหมายจุลภาค 2" xfId="209"/>
    <cellStyle name="เครื่องหมายจุลภาค 3" xfId="210"/>
    <cellStyle name="เครื่องหมายจุลภาค 4" xfId="211"/>
    <cellStyle name="ชื่อเรื่อง" xfId="212"/>
    <cellStyle name="ชื่อเรื่อง 2" xfId="213"/>
    <cellStyle name="เซลล์ตรวจสอบ" xfId="214"/>
    <cellStyle name="เซลล์ตรวจสอบ 2" xfId="215"/>
    <cellStyle name="เซลล์ที่มีการเชื่อมโยง" xfId="216"/>
    <cellStyle name="เซลล์ที่มีการเชื่อมโยง 2" xfId="217"/>
    <cellStyle name="ดี" xfId="218"/>
    <cellStyle name="ดี 2" xfId="219"/>
    <cellStyle name="ปกติ 11" xfId="220"/>
    <cellStyle name="ปกติ 14" xfId="221"/>
    <cellStyle name="ปกติ 15" xfId="222"/>
    <cellStyle name="ปกติ 2" xfId="223"/>
    <cellStyle name="ปกติ 3" xfId="224"/>
    <cellStyle name="ปกติ 9" xfId="225"/>
    <cellStyle name="ปกติ_Demographic data MOI" xfId="226"/>
    <cellStyle name="ป้อนค่า" xfId="227"/>
    <cellStyle name="ป้อนค่า 2" xfId="228"/>
    <cellStyle name="ป้อนค่า 2 2" xfId="229"/>
    <cellStyle name="ป้อนค่า 2 3" xfId="230"/>
    <cellStyle name="ปานกลาง" xfId="231"/>
    <cellStyle name="ปานกลาง 2" xfId="232"/>
    <cellStyle name="เปอร์เซ็นต์ 2" xfId="233"/>
    <cellStyle name="เปอร์เซ็นต์ 3" xfId="234"/>
    <cellStyle name="ผลรวม" xfId="235"/>
    <cellStyle name="ผลรวม 2" xfId="236"/>
    <cellStyle name="ผลรวม 2 2" xfId="237"/>
    <cellStyle name="ผลรวม 2 3" xfId="238"/>
    <cellStyle name="แย่" xfId="239"/>
    <cellStyle name="แย่ 2" xfId="240"/>
    <cellStyle name="ส่วนที่ถูกเน้น1" xfId="241"/>
    <cellStyle name="ส่วนที่ถูกเน้น1 2" xfId="242"/>
    <cellStyle name="ส่วนที่ถูกเน้น2" xfId="243"/>
    <cellStyle name="ส่วนที่ถูกเน้น2 2" xfId="244"/>
    <cellStyle name="ส่วนที่ถูกเน้น3" xfId="245"/>
    <cellStyle name="ส่วนที่ถูกเน้น3 2" xfId="246"/>
    <cellStyle name="ส่วนที่ถูกเน้น4" xfId="247"/>
    <cellStyle name="ส่วนที่ถูกเน้น4 2" xfId="248"/>
    <cellStyle name="ส่วนที่ถูกเน้น5" xfId="249"/>
    <cellStyle name="ส่วนที่ถูกเน้น5 2" xfId="250"/>
    <cellStyle name="ส่วนที่ถูกเน้น6" xfId="251"/>
    <cellStyle name="ส่วนที่ถูกเน้น6 2" xfId="252"/>
    <cellStyle name="แสดงผล" xfId="253"/>
    <cellStyle name="แสดงผล 2" xfId="254"/>
    <cellStyle name="แสดงผล 2 2" xfId="255"/>
    <cellStyle name="แสดงผล 2 3" xfId="256"/>
    <cellStyle name="หมายเหตุ" xfId="257"/>
    <cellStyle name="หมายเหตุ 2" xfId="258"/>
    <cellStyle name="หมายเหตุ 2 2" xfId="259"/>
    <cellStyle name="หมายเหตุ 2 3" xfId="260"/>
    <cellStyle name="หัวเรื่อง 1" xfId="261"/>
    <cellStyle name="หัวเรื่อง 1 2" xfId="262"/>
    <cellStyle name="หัวเรื่อง 2" xfId="263"/>
    <cellStyle name="หัวเรื่อง 2 2" xfId="264"/>
    <cellStyle name="หัวเรื่อง 3" xfId="265"/>
    <cellStyle name="หัวเรื่อง 3 2" xfId="266"/>
    <cellStyle name="หัวเรื่อง 4" xfId="267"/>
    <cellStyle name="หัวเรื่อง 4 2" xfId="268"/>
    <cellStyle name="Followed Hyperlink" xfId="269"/>
    <cellStyle name="Followed Hyperlink" xfId="270"/>
    <cellStyle name="Followed Hyperlink" xfId="271"/>
    <cellStyle name="Followed Hyperlink" xfId="272"/>
    <cellStyle name="Followed Hyperlink" xfId="273"/>
    <cellStyle name="Followed Hyperlink" xfId="274"/>
    <cellStyle name="Followed Hyperlink" xfId="275"/>
    <cellStyle name="Followed Hyperlink" xfId="276"/>
    <cellStyle name="Followed Hyperlink" xfId="277"/>
    <cellStyle name="Followed Hyperlink" xfId="278"/>
    <cellStyle name="Followed Hyperlink" xfId="279"/>
    <cellStyle name="Followed Hyperlink" xfId="280"/>
    <cellStyle name="Followed Hyperlink" xfId="281"/>
    <cellStyle name="Followed Hyperlink" xfId="282"/>
    <cellStyle name="Followed Hyperlink" xfId="283"/>
    <cellStyle name="Followed Hyperlink" xfId="284"/>
    <cellStyle name="Followed Hyperlink" xfId="285"/>
    <cellStyle name="Followed Hyperlink" xfId="286"/>
    <cellStyle name="Followed Hyperlink" xfId="287"/>
    <cellStyle name="Followed Hyperlink" xfId="288"/>
    <cellStyle name="Followed Hyperlink" xfId="289"/>
    <cellStyle name="Followed Hyperlink" xfId="290"/>
    <cellStyle name="Followed Hyperlink" xfId="291"/>
    <cellStyle name="Followed Hyperlink" xfId="292"/>
    <cellStyle name="Followed Hyperlink" xfId="293"/>
    <cellStyle name="Followed Hyperlink" xfId="294"/>
    <cellStyle name="Followed Hyperlink" xfId="295"/>
    <cellStyle name="Followed Hyperlink" xfId="296"/>
    <cellStyle name="Followed Hyperlink" xfId="297"/>
    <cellStyle name="Followed Hyperlink" xfId="298"/>
    <cellStyle name="Followed Hyperlink" xfId="299"/>
    <cellStyle name="Followed Hyperlink" xfId="300"/>
    <cellStyle name="Followed Hyperlink" xfId="301"/>
    <cellStyle name="Followed Hyperlink" xfId="302"/>
    <cellStyle name="Followed Hyperlink" xfId="303"/>
    <cellStyle name="Followed Hyperlink" xfId="304"/>
    <cellStyle name="Followed Hyperlink" xfId="305"/>
    <cellStyle name="Followed Hyperlink" xfId="306"/>
    <cellStyle name="Followed Hyperlink" xfId="307"/>
    <cellStyle name="Followed Hyperlink" xfId="308"/>
    <cellStyle name="Followed Hyperlink" xfId="309"/>
    <cellStyle name="Followed Hyperlink" xfId="310"/>
    <cellStyle name="Followed Hyperlink" xfId="311"/>
    <cellStyle name="Followed Hyperlink" xfId="312"/>
    <cellStyle name="Followed Hyperlink" xfId="313"/>
    <cellStyle name="Followed Hyperlink" xfId="314"/>
    <cellStyle name="Followed Hyperlink" xfId="315"/>
    <cellStyle name="Followed Hyperlink" xfId="316"/>
    <cellStyle name="Followed Hyperlink" xfId="317"/>
    <cellStyle name="Followed Hyperlink" xfId="318"/>
    <cellStyle name="Followed Hyperlink" xfId="319"/>
    <cellStyle name="Followed Hyperlink" xfId="320"/>
    <cellStyle name="Followed Hyperlink" xfId="321"/>
    <cellStyle name="Followed Hyperlink" xfId="322"/>
    <cellStyle name="Followed Hyperlink" xfId="323"/>
    <cellStyle name="Followed Hyperlink" xfId="324"/>
    <cellStyle name="Followed Hyperlink" xfId="325"/>
    <cellStyle name="Followed Hyperlink" xfId="326"/>
    <cellStyle name="Followed Hyperlink" xfId="327"/>
    <cellStyle name="Followed Hyperlink" xfId="328"/>
    <cellStyle name="Followed Hyperlink" xfId="329"/>
    <cellStyle name="Followed Hyperlink" xfId="330"/>
    <cellStyle name="Followed Hyperlink" xfId="331"/>
    <cellStyle name="Followed Hyperlink" xfId="332"/>
    <cellStyle name="Followed Hyperlink" xfId="333"/>
    <cellStyle name="Followed Hyperlink" xfId="334"/>
    <cellStyle name="Followed Hyperlink" xfId="335"/>
    <cellStyle name="Followed Hyperlink" xfId="336"/>
    <cellStyle name="Followed Hyperlink" xfId="337"/>
    <cellStyle name="Followed Hyperlink" xfId="338"/>
    <cellStyle name="Followed Hyperlink" xfId="339"/>
    <cellStyle name="Followed Hyperlink" xfId="340"/>
    <cellStyle name="Followed Hyperlink" xfId="341"/>
    <cellStyle name="Followed Hyperlink" xfId="342"/>
    <cellStyle name="Followed Hyperlink" xfId="343"/>
    <cellStyle name="Followed Hyperlink" xfId="344"/>
    <cellStyle name="Followed Hyperlink" xfId="345"/>
    <cellStyle name="Followed Hyperlink" xfId="346"/>
    <cellStyle name="Followed Hyperlink" xfId="347"/>
    <cellStyle name="Followed Hyperlink" xfId="348"/>
    <cellStyle name="Followed Hyperlink" xfId="349"/>
    <cellStyle name="Followed Hyperlink" xfId="350"/>
    <cellStyle name="Followed Hyperlink" xfId="351"/>
    <cellStyle name="Followed Hyperlink" xfId="352"/>
    <cellStyle name="Followed Hyperlink" xfId="353"/>
    <cellStyle name="Followed Hyperlink" xfId="354"/>
    <cellStyle name="Followed Hyperlink" xfId="355"/>
    <cellStyle name="Followed Hyperlink" xfId="356"/>
    <cellStyle name="Followed Hyperlink" xfId="357"/>
    <cellStyle name="Followed Hyperlink" xfId="358"/>
    <cellStyle name="Followed Hyperlink" xfId="359"/>
    <cellStyle name="Followed Hyperlink" xfId="360"/>
    <cellStyle name="Followed Hyperlink" xfId="361"/>
    <cellStyle name="Followed Hyperlink" xfId="362"/>
    <cellStyle name="Followed Hyperlink" xfId="363"/>
    <cellStyle name="Followed Hyperlink" xfId="364"/>
    <cellStyle name="Followed Hyperlink" xfId="365"/>
    <cellStyle name="Followed Hyperlink" xfId="366"/>
    <cellStyle name="Followed Hyperlink" xfId="367"/>
    <cellStyle name="Followed Hyperlink" xfId="368"/>
    <cellStyle name="Followed Hyperlink" xfId="369"/>
    <cellStyle name="Followed Hyperlink" xfId="370"/>
    <cellStyle name="Followed Hyperlink" xfId="371"/>
    <cellStyle name="Followed Hyperlink" xfId="372"/>
    <cellStyle name="Followed Hyperlink" xfId="373"/>
    <cellStyle name="Followed Hyperlink" xfId="374"/>
    <cellStyle name="Followed Hyperlink" xfId="375"/>
    <cellStyle name="Followed Hyperlink" xfId="376"/>
    <cellStyle name="Followed Hyperlink" xfId="377"/>
    <cellStyle name="Followed Hyperlink" xfId="378"/>
    <cellStyle name="Followed Hyperlink" xfId="379"/>
    <cellStyle name="Followed Hyperlink" xfId="380"/>
    <cellStyle name="Followed Hyperlink" xfId="381"/>
    <cellStyle name="Followed Hyperlink" xfId="382"/>
    <cellStyle name="Followed Hyperlink" xfId="383"/>
    <cellStyle name="Followed Hyperlink" xfId="384"/>
    <cellStyle name="Followed Hyperlink" xfId="385"/>
    <cellStyle name="Followed Hyperlink" xfId="386"/>
    <cellStyle name="Followed Hyperlink" xfId="387"/>
    <cellStyle name="Followed Hyperlink" xfId="388"/>
    <cellStyle name="Followed Hyperlink" xfId="389"/>
    <cellStyle name="Followed Hyperlink" xfId="390"/>
    <cellStyle name="Followed Hyperlink" xfId="391"/>
    <cellStyle name="Followed Hyperlink" xfId="392"/>
    <cellStyle name="Followed Hyperlink" xfId="393"/>
    <cellStyle name="Followed Hyperlink" xfId="394"/>
    <cellStyle name="Followed Hyperlink" xfId="395"/>
    <cellStyle name="Followed Hyperlink" xfId="396"/>
    <cellStyle name="Followed Hyperlink" xfId="397"/>
    <cellStyle name="Followed Hyperlink" xfId="398"/>
    <cellStyle name="Followed Hyperlink" xfId="399"/>
    <cellStyle name="Followed Hyperlink" xfId="400"/>
    <cellStyle name="Followed Hyperlink" xfId="401"/>
    <cellStyle name="Followed Hyperlink" xfId="402"/>
    <cellStyle name="Followed Hyperlink" xfId="403"/>
    <cellStyle name="Followed Hyperlink" xfId="404"/>
    <cellStyle name="Followed Hyperlink" xfId="405"/>
    <cellStyle name="Followed Hyperlink" xfId="406"/>
    <cellStyle name="Followed Hyperlink" xfId="407"/>
    <cellStyle name="Followed Hyperlink" xfId="408"/>
    <cellStyle name="Followed Hyperlink" xfId="409"/>
    <cellStyle name="Followed Hyperlink" xfId="410"/>
    <cellStyle name="Followed Hyperlink" xfId="411"/>
    <cellStyle name="Followed Hyperlink" xfId="412"/>
    <cellStyle name="Followed Hyperlink" xfId="413"/>
    <cellStyle name="Followed Hyperlink" xfId="414"/>
    <cellStyle name="Followed Hyperlink" xfId="415"/>
    <cellStyle name="Followed Hyperlink" xfId="416"/>
    <cellStyle name="Followed Hyperlink" xfId="417"/>
    <cellStyle name="Followed Hyperlink" xfId="418"/>
    <cellStyle name="Followed Hyperlink" xfId="419"/>
    <cellStyle name="Followed Hyperlink" xfId="420"/>
    <cellStyle name="Followed Hyperlink" xfId="421"/>
    <cellStyle name="Followed Hyperlink" xfId="422"/>
    <cellStyle name="Followed Hyperlink" xfId="423"/>
    <cellStyle name="Followed Hyperlink" xfId="424"/>
    <cellStyle name="Followed Hyperlink" xfId="425"/>
    <cellStyle name="Followed Hyperlink" xfId="426"/>
    <cellStyle name="Followed Hyperlink" xfId="427"/>
    <cellStyle name="Followed Hyperlink" xfId="428"/>
    <cellStyle name="Followed Hyperlink" xfId="429"/>
    <cellStyle name="Followed Hyperlink" xfId="430"/>
    <cellStyle name="Followed Hyperlink" xfId="431"/>
    <cellStyle name="Followed Hyperlink" xfId="432"/>
    <cellStyle name="Followed Hyperlink" xfId="433"/>
    <cellStyle name="Followed Hyperlink" xfId="434"/>
    <cellStyle name="Followed Hyperlink" xfId="435"/>
    <cellStyle name="Followed Hyperlink" xfId="436"/>
    <cellStyle name="Followed Hyperlink" xfId="437"/>
    <cellStyle name="Followed Hyperlink" xfId="438"/>
    <cellStyle name="Followed Hyperlink" xfId="439"/>
    <cellStyle name="Followed Hyperlink" xfId="440"/>
    <cellStyle name="Followed Hyperlink" xfId="441"/>
    <cellStyle name="Followed Hyperlink" xfId="442"/>
    <cellStyle name="Followed Hyperlink" xfId="443"/>
    <cellStyle name="Followed Hyperlink" xfId="444"/>
    <cellStyle name="Followed Hyperlink" xfId="445"/>
    <cellStyle name="Followed Hyperlink" xfId="446"/>
    <cellStyle name="Followed Hyperlink" xfId="447"/>
    <cellStyle name="Followed Hyperlink" xfId="448"/>
    <cellStyle name="Followed Hyperlink" xfId="449"/>
    <cellStyle name="Followed Hyperlink" xfId="450"/>
    <cellStyle name="Followed Hyperlink" xfId="451"/>
    <cellStyle name="Followed Hyperlink" xfId="452"/>
    <cellStyle name="Followed Hyperlink" xfId="453"/>
    <cellStyle name="Followed Hyperlink" xfId="454"/>
    <cellStyle name="Followed Hyperlink" xfId="455"/>
    <cellStyle name="Followed Hyperlink" xfId="456"/>
    <cellStyle name="Followed Hyperlink" xfId="457"/>
    <cellStyle name="Followed Hyperlink" xfId="458"/>
    <cellStyle name="Followed Hyperlink" xfId="459"/>
    <cellStyle name="Followed Hyperlink" xfId="460"/>
    <cellStyle name="Followed Hyperlink" xfId="461"/>
    <cellStyle name="Followed Hyperlink" xfId="462"/>
    <cellStyle name="Followed Hyperlink" xfId="463"/>
    <cellStyle name="Followed Hyperlink" xfId="464"/>
    <cellStyle name="Followed Hyperlink" xfId="465"/>
    <cellStyle name="Followed Hyperlink" xfId="466"/>
    <cellStyle name="Followed Hyperlink" xfId="467"/>
    <cellStyle name="Followed Hyperlink" xfId="468"/>
    <cellStyle name="Followed Hyperlink" xfId="469"/>
    <cellStyle name="Followed Hyperlink" xfId="4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42"/>
    </mc:Choice>
    <mc:Fallback>
      <c:style val="42"/>
    </mc:Fallback>
  </mc:AlternateContent>
  <c:chart>
    <c:autoTitleDeleted val="1"/>
    <c:plotArea>
      <c:layout/>
      <c:barChart>
        <c:barDir val="col"/>
        <c:grouping val="stacked"/>
        <c:varyColors val="0"/>
        <c:ser>
          <c:idx val="0"/>
          <c:order val="0"/>
          <c:tx>
            <c:strRef>
              <c:f>Summary!$A$21</c:f>
              <c:strCache>
                <c:ptCount val="1"/>
                <c:pt idx="0">
                  <c:v>Health</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Summary!$B$20:$G$20</c:f>
              <c:numCache/>
            </c:numRef>
          </c:cat>
          <c:val>
            <c:numRef>
              <c:f>Summary!$B$21:$G$21</c:f>
              <c:numCache/>
            </c:numRef>
          </c:val>
        </c:ser>
        <c:ser>
          <c:idx val="1"/>
          <c:order val="1"/>
          <c:tx>
            <c:strRef>
              <c:f>Summary!$A$22</c:f>
              <c:strCache>
                <c:ptCount val="1"/>
                <c:pt idx="0">
                  <c:v>Children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Summary!$B$20:$G$20</c:f>
              <c:numCache/>
            </c:numRef>
          </c:cat>
          <c:val>
            <c:numRef>
              <c:f>Summary!$B$22:$G$22</c:f>
              <c:numCache/>
            </c:numRef>
          </c:val>
        </c:ser>
        <c:ser>
          <c:idx val="2"/>
          <c:order val="2"/>
          <c:tx>
            <c:strRef>
              <c:f>Summary!$A$23</c:f>
              <c:strCache>
                <c:ptCount val="1"/>
                <c:pt idx="0">
                  <c:v>Working age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Summary!$B$20:$G$20</c:f>
              <c:numCache/>
            </c:numRef>
          </c:cat>
          <c:val>
            <c:numRef>
              <c:f>Summary!$B$23:$G$23</c:f>
              <c:numCache/>
            </c:numRef>
          </c:val>
        </c:ser>
        <c:ser>
          <c:idx val="3"/>
          <c:order val="3"/>
          <c:tx>
            <c:strRef>
              <c:f>Summary!$A$24</c:f>
              <c:strCache>
                <c:ptCount val="1"/>
                <c:pt idx="0">
                  <c:v>Elderly</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Summary!$B$20:$G$20</c:f>
              <c:numCache/>
            </c:numRef>
          </c:cat>
          <c:val>
            <c:numRef>
              <c:f>Summary!$B$24:$G$24</c:f>
              <c:numCache/>
            </c:numRef>
          </c:val>
        </c:ser>
        <c:overlap val="100"/>
        <c:axId val="52043233"/>
        <c:axId val="65735914"/>
      </c:barChart>
      <c:catAx>
        <c:axId val="52043233"/>
        <c:scaling>
          <c:orientation val="minMax"/>
        </c:scaling>
        <c:axPos val="b"/>
        <c:delete val="0"/>
        <c:numFmt formatCode="General" sourceLinked="1"/>
        <c:majorTickMark val="out"/>
        <c:minorTickMark val="none"/>
        <c:tickLblPos val="nextTo"/>
        <c:txPr>
          <a:bodyPr/>
          <a:lstStyle/>
          <a:p>
            <a:pPr>
              <a:defRPr lang="en-US" cap="none" sz="1100" b="1" u="none" baseline="0">
                <a:latin typeface="Calibri"/>
                <a:ea typeface="Calibri"/>
                <a:cs typeface="Calibri"/>
              </a:defRPr>
            </a:pPr>
          </a:p>
        </c:txPr>
        <c:crossAx val="65735914"/>
        <c:crosses val="autoZero"/>
        <c:auto val="1"/>
        <c:lblOffset val="100"/>
        <c:noMultiLvlLbl val="0"/>
      </c:catAx>
      <c:valAx>
        <c:axId val="65735914"/>
        <c:scaling>
          <c:orientation val="minMax"/>
        </c:scaling>
        <c:axPos val="l"/>
        <c:majorGridlines/>
        <c:delete val="0"/>
        <c:numFmt formatCode="0.00%" sourceLinked="1"/>
        <c:majorTickMark val="out"/>
        <c:minorTickMark val="none"/>
        <c:tickLblPos val="nextTo"/>
        <c:txPr>
          <a:bodyPr/>
          <a:lstStyle/>
          <a:p>
            <a:pPr>
              <a:defRPr lang="en-US" cap="none" sz="1100" b="0" u="none" baseline="0">
                <a:latin typeface="Calibri"/>
                <a:ea typeface="Calibri"/>
                <a:cs typeface="Calibri"/>
              </a:defRPr>
            </a:pPr>
          </a:p>
        </c:txPr>
        <c:crossAx val="52043233"/>
        <c:crosses val="autoZero"/>
        <c:crossBetween val="between"/>
        <c:dispUnits/>
      </c:valAx>
    </c:plotArea>
    <c:legend>
      <c:legendPos val="r"/>
      <c:layout/>
      <c:overlay val="0"/>
      <c:txPr>
        <a:bodyPr vert="horz" rot="0"/>
        <a:lstStyle/>
        <a:p>
          <a:pPr>
            <a:defRPr lang="en-US" cap="none" sz="1100" b="1" u="none" baseline="0">
              <a:latin typeface="Calibri"/>
              <a:ea typeface="Calibri"/>
              <a:cs typeface="Calibri"/>
            </a:defRPr>
          </a:pPr>
        </a:p>
      </c:txPr>
    </c:legend>
    <c:plotVisOnly val="1"/>
    <c:dispBlanksAs val="gap"/>
    <c:showDLblsOverMax val="0"/>
  </c:chart>
  <c:spPr>
    <a:solidFill>
      <a:srgbClr val="000000"/>
    </a:solidFill>
  </c:spPr>
  <c:lang xmlns:c="http://schemas.openxmlformats.org/drawingml/2006/chart" val="en-US"/>
  <c:printSettings xmlns:c="http://schemas.openxmlformats.org/drawingml/2006/chart">
    <c:headerFooter/>
    <c:pageMargins b="0.75000000000000122" l="0.70000000000000062" r="0.70000000000000062" t="0.75000000000000122"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114300</xdr:rowOff>
    </xdr:from>
    <xdr:to>
      <xdr:col>1</xdr:col>
      <xdr:colOff>542925</xdr:colOff>
      <xdr:row>3</xdr:row>
      <xdr:rowOff>200025</xdr:rowOff>
    </xdr:to>
    <xdr:pic>
      <xdr:nvPicPr>
        <xdr:cNvPr id="3073" name="Picture 1"/>
        <xdr:cNvPicPr preferRelativeResize="1">
          <a:picLocks noChangeAspect="1"/>
        </xdr:cNvPicPr>
      </xdr:nvPicPr>
      <xdr:blipFill>
        <a:blip r:embed="rId1"/>
        <a:stretch>
          <a:fillRect/>
        </a:stretch>
      </xdr:blipFill>
      <xdr:spPr bwMode="auto">
        <a:xfrm>
          <a:off x="104775" y="114300"/>
          <a:ext cx="1085850" cy="923925"/>
        </a:xfrm>
        <a:prstGeom prst="rect">
          <a:avLst/>
        </a:prstGeom>
        <a:noFill/>
        <a:ln w="1">
          <a:noFill/>
        </a:ln>
      </xdr:spPr>
    </xdr:pic>
    <xdr:clientData/>
  </xdr:twoCellAnchor>
  <xdr:twoCellAnchor editAs="oneCell">
    <xdr:from>
      <xdr:col>2</xdr:col>
      <xdr:colOff>57150</xdr:colOff>
      <xdr:row>145</xdr:row>
      <xdr:rowOff>95250</xdr:rowOff>
    </xdr:from>
    <xdr:to>
      <xdr:col>6</xdr:col>
      <xdr:colOff>400050</xdr:colOff>
      <xdr:row>145</xdr:row>
      <xdr:rowOff>314325</xdr:rowOff>
    </xdr:to>
    <xdr:pic>
      <xdr:nvPicPr>
        <xdr:cNvPr id="3074" name="Picture 3"/>
        <xdr:cNvPicPr preferRelativeResize="1">
          <a:picLocks noChangeAspect="1"/>
        </xdr:cNvPicPr>
      </xdr:nvPicPr>
      <xdr:blipFill>
        <a:blip r:embed="rId2"/>
        <a:stretch>
          <a:fillRect/>
        </a:stretch>
      </xdr:blipFill>
      <xdr:spPr bwMode="auto">
        <a:xfrm>
          <a:off x="1352550" y="35880675"/>
          <a:ext cx="2933700" cy="219075"/>
        </a:xfrm>
        <a:prstGeom prst="rect">
          <a:avLst/>
        </a:prstGeom>
        <a:noFill/>
        <a:ln w="9525">
          <a:noFill/>
        </a:ln>
      </xdr:spPr>
    </xdr:pic>
    <xdr:clientData/>
  </xdr:twoCellAnchor>
  <xdr:twoCellAnchor editAs="oneCell">
    <xdr:from>
      <xdr:col>2</xdr:col>
      <xdr:colOff>238125</xdr:colOff>
      <xdr:row>149</xdr:row>
      <xdr:rowOff>114300</xdr:rowOff>
    </xdr:from>
    <xdr:to>
      <xdr:col>6</xdr:col>
      <xdr:colOff>409575</xdr:colOff>
      <xdr:row>149</xdr:row>
      <xdr:rowOff>381000</xdr:rowOff>
    </xdr:to>
    <xdr:pic>
      <xdr:nvPicPr>
        <xdr:cNvPr id="3075" name="Picture 6"/>
        <xdr:cNvPicPr preferRelativeResize="1">
          <a:picLocks noChangeAspect="1"/>
        </xdr:cNvPicPr>
      </xdr:nvPicPr>
      <xdr:blipFill>
        <a:blip r:embed="rId3"/>
        <a:stretch>
          <a:fillRect/>
        </a:stretch>
      </xdr:blipFill>
      <xdr:spPr bwMode="auto">
        <a:xfrm>
          <a:off x="1533525" y="37099875"/>
          <a:ext cx="2762250" cy="266700"/>
        </a:xfrm>
        <a:prstGeom prst="rect">
          <a:avLst/>
        </a:prstGeom>
        <a:noFill/>
        <a:ln w="9525">
          <a:noFill/>
        </a:ln>
      </xdr:spPr>
    </xdr:pic>
    <xdr:clientData/>
  </xdr:twoCellAnchor>
  <xdr:twoCellAnchor editAs="oneCell">
    <xdr:from>
      <xdr:col>2</xdr:col>
      <xdr:colOff>295275</xdr:colOff>
      <xdr:row>153</xdr:row>
      <xdr:rowOff>133350</xdr:rowOff>
    </xdr:from>
    <xdr:to>
      <xdr:col>6</xdr:col>
      <xdr:colOff>419100</xdr:colOff>
      <xdr:row>153</xdr:row>
      <xdr:rowOff>381000</xdr:rowOff>
    </xdr:to>
    <xdr:pic>
      <xdr:nvPicPr>
        <xdr:cNvPr id="3076" name="Picture 7"/>
        <xdr:cNvPicPr preferRelativeResize="1">
          <a:picLocks noChangeAspect="1"/>
        </xdr:cNvPicPr>
      </xdr:nvPicPr>
      <xdr:blipFill>
        <a:blip r:embed="rId4"/>
        <a:stretch>
          <a:fillRect/>
        </a:stretch>
      </xdr:blipFill>
      <xdr:spPr bwMode="auto">
        <a:xfrm>
          <a:off x="1590675" y="38576250"/>
          <a:ext cx="2714625" cy="247650"/>
        </a:xfrm>
        <a:prstGeom prst="rect">
          <a:avLst/>
        </a:prstGeom>
        <a:noFill/>
        <a:ln w="9525">
          <a:noFill/>
        </a:ln>
      </xdr:spPr>
    </xdr:pic>
    <xdr:clientData/>
  </xdr:twoCellAnchor>
  <xdr:twoCellAnchor editAs="oneCell">
    <xdr:from>
      <xdr:col>1</xdr:col>
      <xdr:colOff>590550</xdr:colOff>
      <xdr:row>157</xdr:row>
      <xdr:rowOff>133350</xdr:rowOff>
    </xdr:from>
    <xdr:to>
      <xdr:col>6</xdr:col>
      <xdr:colOff>400050</xdr:colOff>
      <xdr:row>157</xdr:row>
      <xdr:rowOff>381000</xdr:rowOff>
    </xdr:to>
    <xdr:pic>
      <xdr:nvPicPr>
        <xdr:cNvPr id="3077" name="Picture 8"/>
        <xdr:cNvPicPr preferRelativeResize="1">
          <a:picLocks noChangeAspect="1"/>
        </xdr:cNvPicPr>
      </xdr:nvPicPr>
      <xdr:blipFill>
        <a:blip r:embed="rId5"/>
        <a:stretch>
          <a:fillRect/>
        </a:stretch>
      </xdr:blipFill>
      <xdr:spPr bwMode="auto">
        <a:xfrm>
          <a:off x="1238250" y="40224075"/>
          <a:ext cx="3048000" cy="247650"/>
        </a:xfrm>
        <a:prstGeom prst="rect">
          <a:avLst/>
        </a:prstGeom>
        <a:noFill/>
        <a:ln w="9525">
          <a:noFill/>
        </a:ln>
      </xdr:spPr>
    </xdr:pic>
    <xdr:clientData/>
  </xdr:twoCellAnchor>
  <xdr:twoCellAnchor editAs="oneCell">
    <xdr:from>
      <xdr:col>1</xdr:col>
      <xdr:colOff>552450</xdr:colOff>
      <xdr:row>161</xdr:row>
      <xdr:rowOff>85725</xdr:rowOff>
    </xdr:from>
    <xdr:to>
      <xdr:col>6</xdr:col>
      <xdr:colOff>390525</xdr:colOff>
      <xdr:row>161</xdr:row>
      <xdr:rowOff>895350</xdr:rowOff>
    </xdr:to>
    <xdr:pic>
      <xdr:nvPicPr>
        <xdr:cNvPr id="3078" name="Picture 9"/>
        <xdr:cNvPicPr preferRelativeResize="1">
          <a:picLocks noChangeAspect="1"/>
        </xdr:cNvPicPr>
      </xdr:nvPicPr>
      <xdr:blipFill>
        <a:blip r:embed="rId6"/>
        <a:stretch>
          <a:fillRect/>
        </a:stretch>
      </xdr:blipFill>
      <xdr:spPr bwMode="auto">
        <a:xfrm>
          <a:off x="1200150" y="42205275"/>
          <a:ext cx="3076575" cy="809625"/>
        </a:xfrm>
        <a:prstGeom prst="rect">
          <a:avLst/>
        </a:prstGeom>
        <a:noFill/>
        <a:ln w="9525">
          <a:noFill/>
        </a:ln>
      </xdr:spPr>
    </xdr:pic>
    <xdr:clientData/>
  </xdr:twoCellAnchor>
  <xdr:twoCellAnchor editAs="oneCell">
    <xdr:from>
      <xdr:col>0</xdr:col>
      <xdr:colOff>609600</xdr:colOff>
      <xdr:row>89</xdr:row>
      <xdr:rowOff>104775</xdr:rowOff>
    </xdr:from>
    <xdr:to>
      <xdr:col>7</xdr:col>
      <xdr:colOff>209550</xdr:colOff>
      <xdr:row>108</xdr:row>
      <xdr:rowOff>47625</xdr:rowOff>
    </xdr:to>
    <xdr:pic>
      <xdr:nvPicPr>
        <xdr:cNvPr id="3079" name="Picture 3"/>
        <xdr:cNvPicPr preferRelativeResize="1">
          <a:picLocks noChangeAspect="1"/>
        </xdr:cNvPicPr>
      </xdr:nvPicPr>
      <xdr:blipFill>
        <a:blip r:embed="rId7"/>
        <a:stretch>
          <a:fillRect/>
        </a:stretch>
      </xdr:blipFill>
      <xdr:spPr bwMode="auto">
        <a:xfrm>
          <a:off x="609600" y="24936450"/>
          <a:ext cx="4133850" cy="3562350"/>
        </a:xfrm>
        <a:prstGeom prst="rect">
          <a:avLst/>
        </a:prstGeom>
        <a:noFill/>
        <a:ln w="9525">
          <a:noFill/>
        </a:ln>
      </xdr:spPr>
    </xdr:pic>
    <xdr:clientData/>
  </xdr:twoCellAnchor>
  <xdr:twoCellAnchor editAs="oneCell">
    <xdr:from>
      <xdr:col>0</xdr:col>
      <xdr:colOff>57150</xdr:colOff>
      <xdr:row>66</xdr:row>
      <xdr:rowOff>28575</xdr:rowOff>
    </xdr:from>
    <xdr:to>
      <xdr:col>9</xdr:col>
      <xdr:colOff>0</xdr:colOff>
      <xdr:row>85</xdr:row>
      <xdr:rowOff>76200</xdr:rowOff>
    </xdr:to>
    <xdr:pic>
      <xdr:nvPicPr>
        <xdr:cNvPr id="3080" name="Picture 5"/>
        <xdr:cNvPicPr preferRelativeResize="1">
          <a:picLocks noChangeAspect="1"/>
        </xdr:cNvPicPr>
      </xdr:nvPicPr>
      <xdr:blipFill>
        <a:blip r:embed="rId8"/>
        <a:stretch>
          <a:fillRect/>
        </a:stretch>
      </xdr:blipFill>
      <xdr:spPr bwMode="auto">
        <a:xfrm>
          <a:off x="57150" y="18764250"/>
          <a:ext cx="5772150" cy="3667125"/>
        </a:xfrm>
        <a:prstGeom prst="rect">
          <a:avLst/>
        </a:prstGeom>
        <a:noFill/>
        <a:ln w="9525">
          <a:noFill/>
        </a:ln>
      </xdr:spPr>
    </xdr:pic>
    <xdr:clientData/>
  </xdr:twoCellAnchor>
  <xdr:twoCellAnchor editAs="oneCell">
    <xdr:from>
      <xdr:col>0</xdr:col>
      <xdr:colOff>314325</xdr:colOff>
      <xdr:row>47</xdr:row>
      <xdr:rowOff>104775</xdr:rowOff>
    </xdr:from>
    <xdr:to>
      <xdr:col>7</xdr:col>
      <xdr:colOff>590550</xdr:colOff>
      <xdr:row>62</xdr:row>
      <xdr:rowOff>171450</xdr:rowOff>
    </xdr:to>
    <xdr:pic>
      <xdr:nvPicPr>
        <xdr:cNvPr id="3081" name="Picture 6"/>
        <xdr:cNvPicPr preferRelativeResize="1">
          <a:picLocks noChangeAspect="1"/>
        </xdr:cNvPicPr>
      </xdr:nvPicPr>
      <xdr:blipFill>
        <a:blip r:embed="rId9"/>
        <a:stretch>
          <a:fillRect/>
        </a:stretch>
      </xdr:blipFill>
      <xdr:spPr bwMode="auto">
        <a:xfrm>
          <a:off x="314325" y="15220950"/>
          <a:ext cx="4810125" cy="2924175"/>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25</xdr:row>
      <xdr:rowOff>180975</xdr:rowOff>
    </xdr:from>
    <xdr:to>
      <xdr:col>2</xdr:col>
      <xdr:colOff>133350</xdr:colOff>
      <xdr:row>45</xdr:row>
      <xdr:rowOff>104775</xdr:rowOff>
    </xdr:to>
    <xdr:graphicFrame macro="">
      <xdr:nvGraphicFramePr>
        <xdr:cNvPr id="4" name="Chart 3"/>
        <xdr:cNvGraphicFramePr/>
      </xdr:nvGraphicFramePr>
      <xdr:xfrm>
        <a:off x="219075" y="4943475"/>
        <a:ext cx="7134225" cy="37338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arionmaurice\Downloads\A%20garder\Almost%20finalized\RAP%20Thailand%2029.10.2012_modifmario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ADME"/>
      <sheetName val="Summary"/>
      <sheetName val="POP"/>
      <sheetName val="EAP"/>
      <sheetName val="LPR (AR)"/>
      <sheetName val="ECO"/>
      <sheetName val="GGO(SQ)"/>
      <sheetName val="GGO benefits"/>
      <sheetName val="CHILD "/>
      <sheetName val="MAT "/>
      <sheetName val="SICKNESS"/>
      <sheetName val="WORKING AGE"/>
      <sheetName val="PENS"/>
      <sheetName val="DIS"/>
      <sheetName val="HEALTH"/>
      <sheetName val="GGO(BS)"/>
      <sheetName val="Sheet1"/>
    </sheetNames>
    <sheetDataSet>
      <sheetData sheetId="0" refreshError="1"/>
      <sheetData sheetId="1" refreshError="1"/>
      <sheetData sheetId="2" refreshError="1">
        <row r="153">
          <cell r="B153">
            <v>101.335</v>
          </cell>
          <cell r="H153">
            <v>116.5087805699484</v>
          </cell>
          <cell r="I153">
            <v>117.9509165857338</v>
          </cell>
          <cell r="J153">
            <v>120.2153132859702</v>
          </cell>
          <cell r="K153">
            <v>123.52730190629127</v>
          </cell>
          <cell r="L153">
            <v>127.66011849535298</v>
          </cell>
          <cell r="M153">
            <v>132.4367277508853</v>
          </cell>
          <cell r="N153">
            <v>137.44053173641788</v>
          </cell>
          <cell r="O153">
            <v>142.39901432277958</v>
          </cell>
          <cell r="P153">
            <v>147.1624137412983</v>
          </cell>
          <cell r="Q153">
            <v>152.0696705089451</v>
          </cell>
        </row>
        <row r="154">
          <cell r="H154">
            <v>110.12358712989503</v>
          </cell>
          <cell r="I154">
            <v>110.75359743484208</v>
          </cell>
          <cell r="J154">
            <v>112.16340046701582</v>
          </cell>
          <cell r="K154">
            <v>114.35534710259965</v>
          </cell>
          <cell r="L154">
            <v>117.54463924191876</v>
          </cell>
          <cell r="M154">
            <v>121.51637856213156</v>
          </cell>
          <cell r="N154">
            <v>126.10270063328444</v>
          </cell>
          <cell r="O154">
            <v>130.90732659301406</v>
          </cell>
          <cell r="P154">
            <v>135.67075279635347</v>
          </cell>
          <cell r="Q154">
            <v>140.25015426033588</v>
          </cell>
        </row>
        <row r="155">
          <cell r="H155">
            <v>103.56722215978755</v>
          </cell>
          <cell r="I155">
            <v>104.1706175302339</v>
          </cell>
          <cell r="J155">
            <v>104.80171559372897</v>
          </cell>
          <cell r="K155">
            <v>106.1704558112281</v>
          </cell>
          <cell r="L155">
            <v>108.27979601006525</v>
          </cell>
          <cell r="M155">
            <v>111.33426598257645</v>
          </cell>
          <cell r="N155">
            <v>115.13110977392469</v>
          </cell>
          <cell r="O155">
            <v>119.51186606050868</v>
          </cell>
          <cell r="P155">
            <v>124.1013217302823</v>
          </cell>
          <cell r="Q155">
            <v>128.65351861830166</v>
          </cell>
        </row>
        <row r="156">
          <cell r="H156">
            <v>95.94955265753919</v>
          </cell>
          <cell r="I156">
            <v>97.44109752803212</v>
          </cell>
          <cell r="J156">
            <v>98.03985550386366</v>
          </cell>
          <cell r="K156">
            <v>98.66427088793407</v>
          </cell>
          <cell r="L156">
            <v>99.98295481119673</v>
          </cell>
          <cell r="M156">
            <v>101.99932606825844</v>
          </cell>
          <cell r="N156">
            <v>104.90671105672588</v>
          </cell>
          <cell r="O156">
            <v>108.51474404564848</v>
          </cell>
          <cell r="P156">
            <v>112.67457705028426</v>
          </cell>
          <cell r="Q156">
            <v>117.0327719028071</v>
          </cell>
        </row>
        <row r="157">
          <cell r="H157">
            <v>86.79203577213634</v>
          </cell>
          <cell r="I157">
            <v>89.74150265584572</v>
          </cell>
          <cell r="J157">
            <v>91.16297316566559</v>
          </cell>
          <cell r="K157">
            <v>91.74907957735184</v>
          </cell>
          <cell r="L157">
            <v>92.35888069553864</v>
          </cell>
          <cell r="M157">
            <v>93.6184631184224</v>
          </cell>
          <cell r="N157">
            <v>95.53155615272205</v>
          </cell>
          <cell r="O157">
            <v>98.27977881126813</v>
          </cell>
          <cell r="P157">
            <v>101.68536408287572</v>
          </cell>
          <cell r="Q157">
            <v>105.60925703559225</v>
          </cell>
        </row>
        <row r="158">
          <cell r="H158">
            <v>76.64745086892216</v>
          </cell>
          <cell r="I158">
            <v>80.65396390769772</v>
          </cell>
          <cell r="J158">
            <v>83.4160064434965</v>
          </cell>
          <cell r="K158">
            <v>84.75824667854349</v>
          </cell>
          <cell r="L158">
            <v>85.32375623746078</v>
          </cell>
          <cell r="M158">
            <v>85.91107177888036</v>
          </cell>
          <cell r="N158">
            <v>87.10273249026125</v>
          </cell>
          <cell r="O158">
            <v>88.90262699974393</v>
          </cell>
          <cell r="P158">
            <v>91.48021003589551</v>
          </cell>
          <cell r="Q158">
            <v>94.67047003579805</v>
          </cell>
        </row>
        <row r="159">
          <cell r="H159">
            <v>66.4809417936159</v>
          </cell>
          <cell r="I159">
            <v>70.72530278452643</v>
          </cell>
          <cell r="J159">
            <v>74.43768705708398</v>
          </cell>
          <cell r="K159">
            <v>77.0024116252847</v>
          </cell>
          <cell r="L159">
            <v>78.25687595620191</v>
          </cell>
          <cell r="M159">
            <v>78.79416286565883</v>
          </cell>
          <cell r="N159">
            <v>79.35143253819814</v>
          </cell>
          <cell r="O159">
            <v>80.46686306831113</v>
          </cell>
          <cell r="P159">
            <v>82.14435510048531</v>
          </cell>
          <cell r="Q159">
            <v>84.54080474005276</v>
          </cell>
        </row>
        <row r="160">
          <cell r="H160">
            <v>57.062670099495655</v>
          </cell>
          <cell r="I160">
            <v>60.869889636436184</v>
          </cell>
          <cell r="J160">
            <v>64.76573298508964</v>
          </cell>
          <cell r="K160">
            <v>68.17526222109599</v>
          </cell>
          <cell r="L160">
            <v>70.5342715497163</v>
          </cell>
          <cell r="M160">
            <v>71.69333468959638</v>
          </cell>
          <cell r="N160">
            <v>72.1953632795128</v>
          </cell>
          <cell r="O160">
            <v>72.7156093568911</v>
          </cell>
          <cell r="P160">
            <v>73.74732141577846</v>
          </cell>
          <cell r="Q160">
            <v>75.29427375615136</v>
          </cell>
        </row>
        <row r="161">
          <cell r="H161">
            <v>48.41583034007065</v>
          </cell>
          <cell r="I161">
            <v>51.80322375396181</v>
          </cell>
          <cell r="J161">
            <v>55.26399808849845</v>
          </cell>
          <cell r="K161">
            <v>58.80568029206863</v>
          </cell>
          <cell r="L161">
            <v>61.90620420479737</v>
          </cell>
          <cell r="M161">
            <v>64.05309302272846</v>
          </cell>
          <cell r="N161">
            <v>65.11041965058831</v>
          </cell>
          <cell r="O161">
            <v>65.5710405612671</v>
          </cell>
          <cell r="P161">
            <v>66.04816681315354</v>
          </cell>
          <cell r="Q161">
            <v>66.9898561104934</v>
          </cell>
        </row>
        <row r="162">
          <cell r="H162">
            <v>40.837239641799705</v>
          </cell>
          <cell r="I162">
            <v>43.54475904263138</v>
          </cell>
          <cell r="J162">
            <v>46.59132445975926</v>
          </cell>
          <cell r="K162">
            <v>49.70388528421672</v>
          </cell>
          <cell r="L162">
            <v>52.889211163429835</v>
          </cell>
          <cell r="M162">
            <v>55.6777614943316</v>
          </cell>
          <cell r="N162">
            <v>57.60862116398241</v>
          </cell>
          <cell r="O162">
            <v>58.559540269820026</v>
          </cell>
          <cell r="P162">
            <v>58.97378930678438</v>
          </cell>
          <cell r="Q162">
            <v>59.40288327143136</v>
          </cell>
        </row>
        <row r="163">
          <cell r="H163">
            <v>34.21649215940262</v>
          </cell>
          <cell r="I163">
            <v>36.35515074553192</v>
          </cell>
          <cell r="J163">
            <v>38.76185450288688</v>
          </cell>
          <cell r="K163">
            <v>41.46997920194297</v>
          </cell>
          <cell r="L163">
            <v>44.23644111121836</v>
          </cell>
          <cell r="M163">
            <v>47.06726289221772</v>
          </cell>
          <cell r="N163">
            <v>49.544622454566934</v>
          </cell>
          <cell r="O163">
            <v>51.25851194765845</v>
          </cell>
          <cell r="P163">
            <v>52.100362724816776</v>
          </cell>
          <cell r="Q163">
            <v>52.46473478582208</v>
          </cell>
        </row>
        <row r="164">
          <cell r="H164">
            <v>28.029113251065198</v>
          </cell>
          <cell r="I164">
            <v>30.12281986331117</v>
          </cell>
          <cell r="J164">
            <v>31.999210719830764</v>
          </cell>
          <cell r="K164">
            <v>34.11090159472253</v>
          </cell>
          <cell r="L164">
            <v>36.487143466106865</v>
          </cell>
          <cell r="M164">
            <v>38.91397459286068</v>
          </cell>
          <cell r="N164">
            <v>41.39668860219447</v>
          </cell>
          <cell r="O164">
            <v>43.56786063981325</v>
          </cell>
          <cell r="P164">
            <v>45.067190853969315</v>
          </cell>
          <cell r="Q164">
            <v>45.79959981281074</v>
          </cell>
        </row>
        <row r="165">
          <cell r="H165">
            <v>22.278728353064018</v>
          </cell>
          <cell r="I165">
            <v>24.377049023169302</v>
          </cell>
          <cell r="J165">
            <v>26.18965273713626</v>
          </cell>
          <cell r="K165">
            <v>27.812442595436757</v>
          </cell>
          <cell r="L165">
            <v>29.638898998409093</v>
          </cell>
          <cell r="M165">
            <v>31.694276583314483</v>
          </cell>
          <cell r="N165">
            <v>33.79260372743726</v>
          </cell>
          <cell r="O165">
            <v>35.938471459001015</v>
          </cell>
          <cell r="P165">
            <v>37.812979629252744</v>
          </cell>
          <cell r="Q165">
            <v>39.103753149425955</v>
          </cell>
        </row>
        <row r="166">
          <cell r="H166">
            <v>17.50027271735285</v>
          </cell>
          <cell r="I166">
            <v>19.12076716317054</v>
          </cell>
          <cell r="J166">
            <v>20.912363176364543</v>
          </cell>
          <cell r="K166">
            <v>22.457610270467892</v>
          </cell>
          <cell r="L166">
            <v>23.839068861115614</v>
          </cell>
          <cell r="M166">
            <v>25.39410519344401</v>
          </cell>
          <cell r="N166">
            <v>27.144167847616817</v>
          </cell>
          <cell r="O166">
            <v>28.92984861648709</v>
          </cell>
          <cell r="P166">
            <v>30.755071204420457</v>
          </cell>
          <cell r="Q166">
            <v>32.34702354967856</v>
          </cell>
        </row>
        <row r="167">
          <cell r="H167">
            <v>13.80629375665188</v>
          </cell>
          <cell r="I167">
            <v>14.804815911190168</v>
          </cell>
          <cell r="J167">
            <v>16.166331572815867</v>
          </cell>
          <cell r="K167">
            <v>17.671093716141545</v>
          </cell>
          <cell r="L167">
            <v>18.966356170919507</v>
          </cell>
          <cell r="M167">
            <v>20.122193844287597</v>
          </cell>
          <cell r="N167">
            <v>21.423480471354832</v>
          </cell>
          <cell r="O167">
            <v>22.888107684332358</v>
          </cell>
          <cell r="P167">
            <v>24.381516616792734</v>
          </cell>
          <cell r="Q167">
            <v>25.90700749840992</v>
          </cell>
        </row>
        <row r="168">
          <cell r="H168">
            <v>11.005910463461403</v>
          </cell>
          <cell r="I168">
            <v>11.498587906165081</v>
          </cell>
          <cell r="J168">
            <v>12.32129031686905</v>
          </cell>
          <cell r="K168">
            <v>13.444916058950517</v>
          </cell>
          <cell r="L168">
            <v>14.686245599084456</v>
          </cell>
          <cell r="M168">
            <v>15.75211924398263</v>
          </cell>
          <cell r="N168">
            <v>16.701090909962616</v>
          </cell>
          <cell r="O168">
            <v>17.7697113991748</v>
          </cell>
          <cell r="P168">
            <v>18.972616135626335</v>
          </cell>
          <cell r="Q168">
            <v>20.198119560214266</v>
          </cell>
        </row>
        <row r="169">
          <cell r="H169">
            <v>8.816073375925546</v>
          </cell>
          <cell r="I169">
            <v>9.012186637825184</v>
          </cell>
          <cell r="J169">
            <v>9.407406775640819</v>
          </cell>
          <cell r="K169">
            <v>10.071913558093529</v>
          </cell>
          <cell r="L169">
            <v>10.981281905333436</v>
          </cell>
          <cell r="M169">
            <v>11.985419974553837</v>
          </cell>
          <cell r="N169">
            <v>12.845085712915282</v>
          </cell>
          <cell r="O169">
            <v>13.608369426829668</v>
          </cell>
          <cell r="P169">
            <v>14.46812446026998</v>
          </cell>
          <cell r="Q169">
            <v>15.436071272307926</v>
          </cell>
        </row>
        <row r="170">
          <cell r="H170">
            <v>7.000891344555625</v>
          </cell>
          <cell r="I170">
            <v>7.087611445625231</v>
          </cell>
          <cell r="J170">
            <v>7.237853937567511</v>
          </cell>
          <cell r="K170">
            <v>7.547710032426777</v>
          </cell>
          <cell r="L170">
            <v>8.072966544173315</v>
          </cell>
          <cell r="M170">
            <v>8.793461566833235</v>
          </cell>
          <cell r="N170">
            <v>9.58859828573358</v>
          </cell>
          <cell r="O170">
            <v>10.2669842947938</v>
          </cell>
          <cell r="P170">
            <v>10.86737431678101</v>
          </cell>
          <cell r="Q170">
            <v>11.543877113148735</v>
          </cell>
        </row>
        <row r="171">
          <cell r="H171">
            <v>5.415006560725726</v>
          </cell>
          <cell r="I171">
            <v>5.517359335635014</v>
          </cell>
          <cell r="J171">
            <v>5.579114604444084</v>
          </cell>
          <cell r="K171">
            <v>5.690820759418394</v>
          </cell>
          <cell r="L171">
            <v>5.927775165426733</v>
          </cell>
          <cell r="M171">
            <v>6.333332606075547</v>
          </cell>
          <cell r="N171">
            <v>6.891160620151888</v>
          </cell>
          <cell r="O171">
            <v>7.506392603706671</v>
          </cell>
          <cell r="P171">
            <v>8.029205461313468</v>
          </cell>
          <cell r="Q171">
            <v>8.490187975533651</v>
          </cell>
        </row>
        <row r="172">
          <cell r="H172">
            <v>4.0086245647254835</v>
          </cell>
          <cell r="I172">
            <v>4.176412114020145</v>
          </cell>
          <cell r="J172">
            <v>4.249664785084769</v>
          </cell>
          <cell r="K172">
            <v>4.291622771285765</v>
          </cell>
          <cell r="L172">
            <v>4.371970401018878</v>
          </cell>
          <cell r="M172">
            <v>4.548337672570409</v>
          </cell>
          <cell r="N172">
            <v>4.853600601697668</v>
          </cell>
          <cell r="O172">
            <v>5.274805741849562</v>
          </cell>
          <cell r="P172">
            <v>5.7390348348858495</v>
          </cell>
          <cell r="Q172">
            <v>6.131748526292594</v>
          </cell>
        </row>
        <row r="173">
          <cell r="H173">
            <v>2.8139589815261807</v>
          </cell>
          <cell r="I173">
            <v>3.0201600187563016</v>
          </cell>
          <cell r="J173">
            <v>3.141865903360492</v>
          </cell>
          <cell r="K173">
            <v>3.1923026387872033</v>
          </cell>
          <cell r="L173">
            <v>3.219220189193134</v>
          </cell>
          <cell r="M173">
            <v>3.2749159307448386</v>
          </cell>
          <cell r="N173">
            <v>3.402380627449377</v>
          </cell>
          <cell r="O173">
            <v>3.6258880464270735</v>
          </cell>
          <cell r="P173">
            <v>3.9354044206740575</v>
          </cell>
          <cell r="Q173">
            <v>4.276280686217878</v>
          </cell>
        </row>
        <row r="174">
          <cell r="H174">
            <v>1.8845958960126699</v>
          </cell>
          <cell r="I174">
            <v>2.066835121064911</v>
          </cell>
          <cell r="J174">
            <v>2.2146099002864115</v>
          </cell>
          <cell r="K174">
            <v>2.3001229425271803</v>
          </cell>
          <cell r="L174">
            <v>2.3333492276782914</v>
          </cell>
          <cell r="M174">
            <v>2.3493846015834414</v>
          </cell>
          <cell r="N174">
            <v>2.386416043121154</v>
          </cell>
          <cell r="O174">
            <v>2.475629711390987</v>
          </cell>
          <cell r="P174">
            <v>2.6344357695060854</v>
          </cell>
          <cell r="Q174">
            <v>2.855263164540067</v>
          </cell>
        </row>
        <row r="175">
          <cell r="H175">
            <v>1.2814404929623422</v>
          </cell>
          <cell r="I175">
            <v>1.3464507035643933</v>
          </cell>
          <cell r="J175">
            <v>1.4739575496199002</v>
          </cell>
          <cell r="K175">
            <v>1.5765283463560733</v>
          </cell>
          <cell r="L175">
            <v>1.6345517028380743</v>
          </cell>
          <cell r="M175">
            <v>1.65534045262528</v>
          </cell>
          <cell r="N175">
            <v>1.663940825784685</v>
          </cell>
          <cell r="O175">
            <v>1.6874139662173908</v>
          </cell>
          <cell r="P175">
            <v>1.7477037274336102</v>
          </cell>
          <cell r="Q175">
            <v>1.8569094771389232</v>
          </cell>
        </row>
        <row r="176">
          <cell r="H176">
            <v>1.059752263678603</v>
          </cell>
          <cell r="I176">
            <v>0.8883408075851146</v>
          </cell>
          <cell r="J176">
            <v>0.9315446355238713</v>
          </cell>
          <cell r="K176">
            <v>1.0177715504074527</v>
          </cell>
          <cell r="L176">
            <v>1.0865217615002294</v>
          </cell>
          <cell r="M176">
            <v>1.1244107737341338</v>
          </cell>
          <cell r="N176">
            <v>1.1366348544635807</v>
          </cell>
          <cell r="O176">
            <v>1.140501145753605</v>
          </cell>
          <cell r="P176">
            <v>1.1545690942917217</v>
          </cell>
          <cell r="Q176">
            <v>1.1937740779252048</v>
          </cell>
        </row>
        <row r="177">
          <cell r="H177">
            <v>1.2575764279232042</v>
          </cell>
          <cell r="I177">
            <v>0.7108845064690004</v>
          </cell>
          <cell r="J177">
            <v>0.5946040189340466</v>
          </cell>
          <cell r="K177">
            <v>0.622195915896084</v>
          </cell>
          <cell r="L177">
            <v>0.6783749919756548</v>
          </cell>
          <cell r="M177">
            <v>0.7227263372777717</v>
          </cell>
          <cell r="N177">
            <v>0.7464409431115112</v>
          </cell>
          <cell r="O177">
            <v>0.7530862714353491</v>
          </cell>
          <cell r="P177">
            <v>0.7542066827767671</v>
          </cell>
          <cell r="Q177">
            <v>0.7620831686990092</v>
          </cell>
        </row>
        <row r="178">
          <cell r="H178">
            <v>2.507711455311769</v>
          </cell>
          <cell r="I178">
            <v>2.3017288475472073</v>
          </cell>
          <cell r="J178">
            <v>1.8373345460520087</v>
          </cell>
          <cell r="K178">
            <v>1.4798216615845732</v>
          </cell>
          <cell r="L178">
            <v>1.2762246247785776</v>
          </cell>
          <cell r="M178">
            <v>1.1841417896317514</v>
          </cell>
          <cell r="N178">
            <v>1.1527680649476828</v>
          </cell>
          <cell r="O178">
            <v>1.1457473453491773</v>
          </cell>
          <cell r="P178">
            <v>1.143184980443381</v>
          </cell>
          <cell r="Q178">
            <v>1.1400346325365927</v>
          </cell>
        </row>
        <row r="260">
          <cell r="G260">
            <v>150.4097791396122</v>
          </cell>
          <cell r="H260">
            <v>150.47323605723497</v>
          </cell>
        </row>
        <row r="261">
          <cell r="G261">
            <v>144.96415853696973</v>
          </cell>
          <cell r="H261">
            <v>145.25827990817496</v>
          </cell>
        </row>
        <row r="262">
          <cell r="G262">
            <v>137.32807198691305</v>
          </cell>
          <cell r="H262">
            <v>139.43480764976871</v>
          </cell>
        </row>
        <row r="263">
          <cell r="G263">
            <v>126.59488829211176</v>
          </cell>
          <cell r="H263">
            <v>131.49315907897636</v>
          </cell>
        </row>
        <row r="264">
          <cell r="G264">
            <v>113.67894540925221</v>
          </cell>
          <cell r="H264">
            <v>120.60433002633667</v>
          </cell>
        </row>
        <row r="265">
          <cell r="G265">
            <v>100.26357969488656</v>
          </cell>
          <cell r="H265">
            <v>107.69072386781862</v>
          </cell>
        </row>
        <row r="266">
          <cell r="G266">
            <v>87.71713475034866</v>
          </cell>
          <cell r="H266">
            <v>94.38911637340108</v>
          </cell>
        </row>
        <row r="267">
          <cell r="G267">
            <v>76.07092793888434</v>
          </cell>
          <cell r="H267">
            <v>82.00689533582641</v>
          </cell>
        </row>
        <row r="268">
          <cell r="G268">
            <v>65.86976665288775</v>
          </cell>
          <cell r="H268">
            <v>70.57482330468926</v>
          </cell>
        </row>
        <row r="269">
          <cell r="G269">
            <v>56.924343731595656</v>
          </cell>
          <cell r="H269">
            <v>60.593996745816646</v>
          </cell>
        </row>
        <row r="270">
          <cell r="G270">
            <v>48.35260273488934</v>
          </cell>
          <cell r="H270">
            <v>51.87629029059352</v>
          </cell>
        </row>
        <row r="271">
          <cell r="G271">
            <v>40.07988642190234</v>
          </cell>
          <cell r="H271">
            <v>43.611391624343334</v>
          </cell>
        </row>
        <row r="272">
          <cell r="G272">
            <v>32.967459634998264</v>
          </cell>
          <cell r="H272">
            <v>35.740786775477595</v>
          </cell>
        </row>
        <row r="273">
          <cell r="G273">
            <v>27.215968658179733</v>
          </cell>
          <cell r="H273">
            <v>29.03328164323131</v>
          </cell>
        </row>
        <row r="274">
          <cell r="G274">
            <v>22.613252432236713</v>
          </cell>
          <cell r="H274">
            <v>23.642406721248413</v>
          </cell>
        </row>
        <row r="275">
          <cell r="G275">
            <v>18.8067954012669</v>
          </cell>
          <cell r="H275">
            <v>19.352791889490113</v>
          </cell>
        </row>
        <row r="276">
          <cell r="G276">
            <v>15.49361889055348</v>
          </cell>
          <cell r="H276">
            <v>15.835723764039823</v>
          </cell>
        </row>
        <row r="277">
          <cell r="G277">
            <v>12.486330281479196</v>
          </cell>
          <cell r="H277">
            <v>12.818167154393368</v>
          </cell>
        </row>
        <row r="278">
          <cell r="G278">
            <v>9.729635305254817</v>
          </cell>
          <cell r="H278">
            <v>10.135510154259125</v>
          </cell>
        </row>
        <row r="279">
          <cell r="G279">
            <v>7.2920818960549</v>
          </cell>
          <cell r="H279">
            <v>7.737752210792766</v>
          </cell>
        </row>
        <row r="280">
          <cell r="G280">
            <v>5.283498722375261</v>
          </cell>
          <cell r="H280">
            <v>5.673208385971991</v>
          </cell>
        </row>
        <row r="281">
          <cell r="G281">
            <v>3.8384828933044814</v>
          </cell>
          <cell r="H281">
            <v>4.015029355400063</v>
          </cell>
        </row>
        <row r="282">
          <cell r="G282">
            <v>3.0998876647953826</v>
          </cell>
          <cell r="H282">
            <v>2.844610655628354</v>
          </cell>
        </row>
        <row r="283">
          <cell r="G283">
            <v>3.202310145936545</v>
          </cell>
          <cell r="H283">
            <v>2.2365609553980863</v>
          </cell>
        </row>
        <row r="284">
          <cell r="G284">
            <v>4.280347445816542</v>
          </cell>
          <cell r="H284">
            <v>2.2454711202715405</v>
          </cell>
        </row>
        <row r="285">
          <cell r="G285">
            <v>2.607778631205609</v>
          </cell>
          <cell r="H285">
            <v>4.45603548396545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lo.org/thesaurus/defaulten.asp" TargetMode="External" /><Relationship Id="rId2"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R164"/>
  <sheetViews>
    <sheetView tabSelected="1" zoomScalePageLayoutView="125" workbookViewId="0" topLeftCell="A1">
      <selection activeCell="A6" sqref="A6"/>
    </sheetView>
  </sheetViews>
  <sheetFormatPr defaultColWidth="9.7109375" defaultRowHeight="15"/>
  <cols>
    <col min="1" max="16384" width="9.7109375" style="10" customWidth="1"/>
  </cols>
  <sheetData>
    <row r="1" ht="26.25">
      <c r="C1" s="11" t="s">
        <v>20</v>
      </c>
    </row>
    <row r="2" spans="3:7" ht="21">
      <c r="C2" s="12" t="s">
        <v>23</v>
      </c>
      <c r="G2" s="13"/>
    </row>
    <row r="3" ht="18.75">
      <c r="C3" s="14" t="s">
        <v>91</v>
      </c>
    </row>
    <row r="4" spans="3:13" ht="18.75">
      <c r="C4" s="14" t="s">
        <v>21</v>
      </c>
      <c r="K4" s="31"/>
      <c r="L4" s="31"/>
      <c r="M4" s="31"/>
    </row>
    <row r="5" spans="11:13" ht="15">
      <c r="K5" s="31"/>
      <c r="L5" s="31"/>
      <c r="M5" s="31"/>
    </row>
    <row r="6" spans="6:13" ht="15">
      <c r="F6" s="6"/>
      <c r="G6" s="143" t="s">
        <v>26</v>
      </c>
      <c r="H6" s="144"/>
      <c r="I6" s="145" t="s">
        <v>90</v>
      </c>
      <c r="K6" s="31"/>
      <c r="L6" s="31"/>
      <c r="M6" s="31"/>
    </row>
    <row r="7" spans="7:13" ht="15">
      <c r="G7" s="143" t="s">
        <v>22</v>
      </c>
      <c r="H7" s="144"/>
      <c r="I7" s="145" t="s">
        <v>93</v>
      </c>
      <c r="K7" s="31"/>
      <c r="L7" s="31"/>
      <c r="M7" s="31"/>
    </row>
    <row r="8" spans="7:13" ht="15">
      <c r="G8" s="143" t="s">
        <v>27</v>
      </c>
      <c r="H8" s="313">
        <v>42108</v>
      </c>
      <c r="I8" s="313"/>
      <c r="K8" s="31"/>
      <c r="L8" s="31"/>
      <c r="M8" s="31"/>
    </row>
    <row r="9" spans="5:9" ht="15">
      <c r="E9" s="6"/>
      <c r="G9" s="143" t="s">
        <v>18</v>
      </c>
      <c r="H9" s="313">
        <v>42110</v>
      </c>
      <c r="I9" s="313"/>
    </row>
    <row r="10" spans="7:9" ht="15">
      <c r="G10" s="143" t="s">
        <v>19</v>
      </c>
      <c r="H10" s="144"/>
      <c r="I10" s="145" t="s">
        <v>150</v>
      </c>
    </row>
    <row r="11" spans="1:3" ht="15">
      <c r="A11" s="9"/>
      <c r="C11" s="15"/>
    </row>
    <row r="12" spans="1:9" ht="21">
      <c r="A12" s="315" t="s">
        <v>58</v>
      </c>
      <c r="B12" s="315"/>
      <c r="C12" s="315"/>
      <c r="D12" s="315"/>
      <c r="E12" s="315"/>
      <c r="F12" s="315"/>
      <c r="G12" s="315"/>
      <c r="H12" s="315"/>
      <c r="I12" s="315"/>
    </row>
    <row r="13" spans="1:3" ht="15">
      <c r="A13" s="9"/>
      <c r="C13" s="15"/>
    </row>
    <row r="14" ht="15">
      <c r="A14" s="16" t="s">
        <v>59</v>
      </c>
    </row>
    <row r="15" ht="15">
      <c r="A15" s="16" t="s">
        <v>60</v>
      </c>
    </row>
    <row r="16" ht="15">
      <c r="A16" s="16" t="s">
        <v>50</v>
      </c>
    </row>
    <row r="17" ht="15">
      <c r="A17" s="16" t="s">
        <v>51</v>
      </c>
    </row>
    <row r="18" ht="15">
      <c r="A18" s="16" t="s">
        <v>52</v>
      </c>
    </row>
    <row r="19" ht="15">
      <c r="A19" s="16" t="s">
        <v>53</v>
      </c>
    </row>
    <row r="20" ht="15">
      <c r="A20" s="10" t="s">
        <v>54</v>
      </c>
    </row>
    <row r="21" ht="15">
      <c r="A21" s="10" t="s">
        <v>55</v>
      </c>
    </row>
    <row r="23" ht="15">
      <c r="A23" s="9" t="s">
        <v>59</v>
      </c>
    </row>
    <row r="24" spans="1:10" ht="75" customHeight="1">
      <c r="A24" s="306" t="s">
        <v>66</v>
      </c>
      <c r="B24" s="306"/>
      <c r="C24" s="306"/>
      <c r="D24" s="306"/>
      <c r="E24" s="306"/>
      <c r="F24" s="306"/>
      <c r="G24" s="306"/>
      <c r="H24" s="306"/>
      <c r="I24" s="306"/>
      <c r="J24" s="17"/>
    </row>
    <row r="25" spans="1:10" ht="15" customHeight="1">
      <c r="A25" s="18"/>
      <c r="B25" s="18"/>
      <c r="C25" s="18"/>
      <c r="D25" s="18"/>
      <c r="E25" s="18"/>
      <c r="F25" s="18"/>
      <c r="G25" s="18"/>
      <c r="H25" s="18"/>
      <c r="I25" s="18"/>
      <c r="J25" s="17"/>
    </row>
    <row r="26" ht="15">
      <c r="A26" s="9" t="s">
        <v>60</v>
      </c>
    </row>
    <row r="27" spans="1:9" ht="90" customHeight="1">
      <c r="A27" s="306" t="s">
        <v>65</v>
      </c>
      <c r="B27" s="306"/>
      <c r="C27" s="306"/>
      <c r="D27" s="306"/>
      <c r="E27" s="306"/>
      <c r="F27" s="306"/>
      <c r="G27" s="306"/>
      <c r="H27" s="306"/>
      <c r="I27" s="306"/>
    </row>
    <row r="28" spans="1:9" ht="15" customHeight="1">
      <c r="A28" s="18"/>
      <c r="B28" s="18"/>
      <c r="C28" s="18"/>
      <c r="D28" s="18"/>
      <c r="E28" s="18"/>
      <c r="F28" s="18"/>
      <c r="G28" s="18"/>
      <c r="H28" s="18"/>
      <c r="I28" s="18"/>
    </row>
    <row r="29" ht="15">
      <c r="A29" s="9" t="s">
        <v>42</v>
      </c>
    </row>
    <row r="30" spans="1:9" ht="15">
      <c r="A30" s="314"/>
      <c r="B30" s="314"/>
      <c r="C30" s="314"/>
      <c r="D30" s="314"/>
      <c r="E30" s="314"/>
      <c r="F30" s="314"/>
      <c r="G30" s="314"/>
      <c r="H30" s="314"/>
      <c r="I30" s="314"/>
    </row>
    <row r="31" ht="15">
      <c r="A31" s="9" t="s">
        <v>43</v>
      </c>
    </row>
    <row r="32" spans="1:9" ht="75" customHeight="1">
      <c r="A32" s="306" t="s">
        <v>61</v>
      </c>
      <c r="B32" s="306"/>
      <c r="C32" s="306"/>
      <c r="D32" s="306"/>
      <c r="E32" s="306"/>
      <c r="F32" s="306"/>
      <c r="G32" s="306"/>
      <c r="H32" s="306"/>
      <c r="I32" s="306"/>
    </row>
    <row r="33" spans="1:9" ht="9.95" customHeight="1">
      <c r="A33" s="19"/>
      <c r="B33" s="19"/>
      <c r="C33" s="19"/>
      <c r="D33" s="19"/>
      <c r="E33" s="19"/>
      <c r="F33" s="19"/>
      <c r="G33" s="19"/>
      <c r="H33" s="19"/>
      <c r="I33" s="19"/>
    </row>
    <row r="34" ht="15">
      <c r="A34" s="3" t="s">
        <v>41</v>
      </c>
    </row>
    <row r="35" spans="1:9" ht="45" customHeight="1">
      <c r="A35" s="303" t="s">
        <v>76</v>
      </c>
      <c r="B35" s="303"/>
      <c r="C35" s="303"/>
      <c r="D35" s="303"/>
      <c r="E35" s="303"/>
      <c r="F35" s="303"/>
      <c r="G35" s="303"/>
      <c r="H35" s="303"/>
      <c r="I35" s="303"/>
    </row>
    <row r="36" spans="1:9" ht="30" customHeight="1">
      <c r="A36" s="303" t="s">
        <v>73</v>
      </c>
      <c r="B36" s="303"/>
      <c r="C36" s="303"/>
      <c r="D36" s="303"/>
      <c r="E36" s="303"/>
      <c r="F36" s="303"/>
      <c r="G36" s="303"/>
      <c r="H36" s="303"/>
      <c r="I36" s="303"/>
    </row>
    <row r="37" spans="1:9" ht="30" customHeight="1">
      <c r="A37" s="310" t="s">
        <v>72</v>
      </c>
      <c r="B37" s="310"/>
      <c r="C37" s="310"/>
      <c r="D37" s="310"/>
      <c r="E37" s="310"/>
      <c r="F37" s="310"/>
      <c r="G37" s="310"/>
      <c r="H37" s="310"/>
      <c r="I37" s="310"/>
    </row>
    <row r="38" spans="1:9" ht="30" customHeight="1">
      <c r="A38" s="303" t="s">
        <v>88</v>
      </c>
      <c r="B38" s="303"/>
      <c r="C38" s="303"/>
      <c r="D38" s="303"/>
      <c r="E38" s="303"/>
      <c r="F38" s="303"/>
      <c r="G38" s="303"/>
      <c r="H38" s="303"/>
      <c r="I38" s="303"/>
    </row>
    <row r="39" spans="1:9" ht="30" customHeight="1">
      <c r="A39" s="312" t="s">
        <v>74</v>
      </c>
      <c r="B39" s="312"/>
      <c r="C39" s="312"/>
      <c r="D39" s="312"/>
      <c r="E39" s="312"/>
      <c r="F39" s="312"/>
      <c r="G39" s="312"/>
      <c r="H39" s="312"/>
      <c r="I39" s="312"/>
    </row>
    <row r="40" spans="1:9" ht="75" customHeight="1">
      <c r="A40" s="309" t="s">
        <v>75</v>
      </c>
      <c r="B40" s="309"/>
      <c r="C40" s="309"/>
      <c r="D40" s="309"/>
      <c r="E40" s="309"/>
      <c r="F40" s="309"/>
      <c r="G40" s="309"/>
      <c r="H40" s="309"/>
      <c r="I40" s="309"/>
    </row>
    <row r="41" spans="1:9" ht="45" customHeight="1">
      <c r="A41" s="311" t="s">
        <v>77</v>
      </c>
      <c r="B41" s="310"/>
      <c r="C41" s="310"/>
      <c r="D41" s="310"/>
      <c r="E41" s="310"/>
      <c r="F41" s="310"/>
      <c r="G41" s="310"/>
      <c r="H41" s="310"/>
      <c r="I41" s="310"/>
    </row>
    <row r="42" spans="1:9" ht="45" customHeight="1">
      <c r="A42" s="308" t="s">
        <v>78</v>
      </c>
      <c r="B42" s="309"/>
      <c r="C42" s="309"/>
      <c r="D42" s="309"/>
      <c r="E42" s="309"/>
      <c r="F42" s="309"/>
      <c r="G42" s="309"/>
      <c r="H42" s="309"/>
      <c r="I42" s="309"/>
    </row>
    <row r="43" spans="1:9" ht="75" customHeight="1">
      <c r="A43" s="308" t="s">
        <v>85</v>
      </c>
      <c r="B43" s="309"/>
      <c r="C43" s="309"/>
      <c r="D43" s="309"/>
      <c r="E43" s="309"/>
      <c r="F43" s="309"/>
      <c r="G43" s="309"/>
      <c r="H43" s="309"/>
      <c r="I43" s="309"/>
    </row>
    <row r="44" ht="9.95" customHeight="1">
      <c r="A44" s="9"/>
    </row>
    <row r="45" s="20" customFormat="1" ht="15">
      <c r="A45" s="21" t="s">
        <v>44</v>
      </c>
    </row>
    <row r="46" s="20" customFormat="1" ht="15">
      <c r="A46" s="22"/>
    </row>
    <row r="65" ht="15">
      <c r="A65" s="9" t="s">
        <v>56</v>
      </c>
    </row>
    <row r="88" ht="15">
      <c r="A88" s="9" t="s">
        <v>57</v>
      </c>
    </row>
    <row r="89" spans="1:9" ht="150" customHeight="1">
      <c r="A89" s="306" t="s">
        <v>87</v>
      </c>
      <c r="B89" s="306"/>
      <c r="C89" s="306"/>
      <c r="D89" s="306"/>
      <c r="E89" s="306"/>
      <c r="F89" s="306"/>
      <c r="G89" s="306"/>
      <c r="H89" s="306"/>
      <c r="I89" s="306"/>
    </row>
    <row r="90" spans="11:18" ht="15">
      <c r="K90" s="23"/>
      <c r="L90" s="23"/>
      <c r="M90" s="23"/>
      <c r="N90" s="23"/>
      <c r="O90" s="23"/>
      <c r="P90" s="23"/>
      <c r="Q90" s="23"/>
      <c r="R90" s="23"/>
    </row>
    <row r="91" spans="11:18" ht="15">
      <c r="K91" s="23"/>
      <c r="L91" s="23"/>
      <c r="M91" s="23"/>
      <c r="N91" s="23"/>
      <c r="O91" s="23"/>
      <c r="P91" s="23"/>
      <c r="Q91" s="23"/>
      <c r="R91" s="23"/>
    </row>
    <row r="92" spans="11:18" ht="15">
      <c r="K92" s="23"/>
      <c r="L92" s="23"/>
      <c r="M92" s="23"/>
      <c r="N92" s="23"/>
      <c r="O92" s="23"/>
      <c r="P92" s="23"/>
      <c r="Q92" s="23"/>
      <c r="R92" s="23"/>
    </row>
    <row r="93" spans="11:18" ht="15">
      <c r="K93" s="23"/>
      <c r="L93" s="23"/>
      <c r="M93" s="23"/>
      <c r="N93" s="23"/>
      <c r="O93" s="23"/>
      <c r="P93" s="23"/>
      <c r="Q93" s="23"/>
      <c r="R93" s="23"/>
    </row>
    <row r="94" spans="11:18" ht="15">
      <c r="K94" s="23"/>
      <c r="L94" s="23"/>
      <c r="M94" s="23"/>
      <c r="N94" s="23"/>
      <c r="O94" s="23"/>
      <c r="P94" s="23"/>
      <c r="Q94" s="23"/>
      <c r="R94" s="23"/>
    </row>
    <row r="95" spans="11:18" ht="15">
      <c r="K95" s="23"/>
      <c r="L95" s="23"/>
      <c r="M95" s="23"/>
      <c r="N95" s="23"/>
      <c r="O95" s="23"/>
      <c r="P95" s="23"/>
      <c r="Q95" s="23"/>
      <c r="R95" s="23"/>
    </row>
    <row r="100" spans="11:18" ht="15">
      <c r="K100" s="23"/>
      <c r="L100" s="23"/>
      <c r="M100" s="23"/>
      <c r="N100" s="23"/>
      <c r="O100" s="23"/>
      <c r="P100" s="23"/>
      <c r="Q100" s="23"/>
      <c r="R100" s="23"/>
    </row>
    <row r="101" spans="11:18" ht="15">
      <c r="K101" s="23"/>
      <c r="L101" s="23"/>
      <c r="M101" s="23"/>
      <c r="N101" s="23"/>
      <c r="O101" s="23"/>
      <c r="P101" s="23"/>
      <c r="Q101" s="23"/>
      <c r="R101" s="23"/>
    </row>
    <row r="102" spans="11:18" ht="15">
      <c r="K102" s="23"/>
      <c r="L102" s="23"/>
      <c r="M102" s="23"/>
      <c r="N102" s="23"/>
      <c r="O102" s="23"/>
      <c r="P102" s="23"/>
      <c r="Q102" s="23"/>
      <c r="R102" s="23"/>
    </row>
    <row r="103" spans="11:18" ht="15">
      <c r="K103" s="23"/>
      <c r="L103" s="23"/>
      <c r="M103" s="23"/>
      <c r="N103" s="23"/>
      <c r="O103" s="23"/>
      <c r="P103" s="23"/>
      <c r="Q103" s="23"/>
      <c r="R103" s="23"/>
    </row>
    <row r="104" spans="11:18" ht="15">
      <c r="K104" s="23"/>
      <c r="L104" s="23"/>
      <c r="M104" s="23"/>
      <c r="N104" s="23"/>
      <c r="O104" s="23"/>
      <c r="P104" s="23"/>
      <c r="Q104" s="23"/>
      <c r="R104" s="23"/>
    </row>
    <row r="105" spans="11:18" ht="15">
      <c r="K105" s="23"/>
      <c r="L105" s="23"/>
      <c r="M105" s="23"/>
      <c r="N105" s="23"/>
      <c r="O105" s="23"/>
      <c r="P105" s="23"/>
      <c r="Q105" s="23"/>
      <c r="R105" s="23"/>
    </row>
    <row r="110" ht="15">
      <c r="A110" s="9" t="s">
        <v>45</v>
      </c>
    </row>
    <row r="111" ht="9.95" customHeight="1">
      <c r="A111" s="9"/>
    </row>
    <row r="112" spans="1:9" ht="15">
      <c r="A112" s="24" t="s">
        <v>35</v>
      </c>
      <c r="I112" s="25"/>
    </row>
    <row r="113" spans="1:9" ht="15">
      <c r="A113" s="3" t="s">
        <v>28</v>
      </c>
      <c r="I113" s="25"/>
    </row>
    <row r="114" spans="1:9" ht="9.95" customHeight="1">
      <c r="A114" s="3"/>
      <c r="I114" s="25"/>
    </row>
    <row r="115" spans="1:9" ht="9.95" customHeight="1">
      <c r="A115" s="3"/>
      <c r="I115" s="25"/>
    </row>
    <row r="116" spans="1:9" ht="15">
      <c r="A116" s="24" t="s">
        <v>36</v>
      </c>
      <c r="I116" s="25"/>
    </row>
    <row r="117" spans="1:9" ht="15">
      <c r="A117" s="3" t="s">
        <v>79</v>
      </c>
      <c r="I117" s="25"/>
    </row>
    <row r="118" spans="1:9" ht="15">
      <c r="A118" s="3" t="s">
        <v>94</v>
      </c>
      <c r="I118" s="25"/>
    </row>
    <row r="119" spans="1:9" ht="15">
      <c r="A119" s="3" t="s">
        <v>32</v>
      </c>
      <c r="I119" s="25"/>
    </row>
    <row r="120" spans="1:9" ht="15">
      <c r="A120" s="3" t="s">
        <v>33</v>
      </c>
      <c r="I120" s="25"/>
    </row>
    <row r="121" spans="1:9" ht="15">
      <c r="A121" s="3" t="s">
        <v>34</v>
      </c>
      <c r="I121" s="25"/>
    </row>
    <row r="122" spans="1:9" ht="9.95" customHeight="1">
      <c r="A122" s="3"/>
      <c r="I122" s="25"/>
    </row>
    <row r="123" spans="1:9" ht="9.95" customHeight="1">
      <c r="A123" s="3"/>
      <c r="I123" s="25"/>
    </row>
    <row r="124" spans="1:9" ht="15">
      <c r="A124" s="24" t="s">
        <v>62</v>
      </c>
      <c r="I124" s="25"/>
    </row>
    <row r="125" spans="1:9" ht="15">
      <c r="A125" s="3" t="s">
        <v>38</v>
      </c>
      <c r="I125" s="25"/>
    </row>
    <row r="126" spans="1:9" ht="15">
      <c r="A126" s="3" t="s">
        <v>40</v>
      </c>
      <c r="I126" s="25"/>
    </row>
    <row r="127" spans="1:9" ht="15">
      <c r="A127" s="3" t="s">
        <v>37</v>
      </c>
      <c r="I127" s="25"/>
    </row>
    <row r="128" spans="1:9" ht="15">
      <c r="A128" s="3" t="s">
        <v>31</v>
      </c>
      <c r="I128" s="25"/>
    </row>
    <row r="129" spans="1:9" ht="15">
      <c r="A129" s="26" t="s">
        <v>29</v>
      </c>
      <c r="I129" s="25"/>
    </row>
    <row r="130" spans="1:9" ht="15">
      <c r="A130" s="3" t="s">
        <v>30</v>
      </c>
      <c r="I130" s="25"/>
    </row>
    <row r="131" spans="1:9" ht="9.95" customHeight="1">
      <c r="A131" s="3"/>
      <c r="I131" s="25"/>
    </row>
    <row r="132" spans="1:9" ht="15">
      <c r="A132" s="24" t="s">
        <v>63</v>
      </c>
      <c r="I132" s="25"/>
    </row>
    <row r="133" spans="1:9" ht="15">
      <c r="A133" s="3" t="s">
        <v>64</v>
      </c>
      <c r="I133" s="25"/>
    </row>
    <row r="134" spans="1:9" ht="9.95" customHeight="1">
      <c r="A134" s="3"/>
      <c r="I134" s="25"/>
    </row>
    <row r="135" spans="1:9" ht="9.95" customHeight="1">
      <c r="A135" s="3"/>
      <c r="I135" s="25"/>
    </row>
    <row r="136" spans="1:9" ht="15">
      <c r="A136" s="24" t="s">
        <v>67</v>
      </c>
      <c r="I136" s="25"/>
    </row>
    <row r="137" spans="1:9" ht="30" customHeight="1">
      <c r="A137" s="303" t="s">
        <v>68</v>
      </c>
      <c r="B137" s="304"/>
      <c r="C137" s="304"/>
      <c r="D137" s="304"/>
      <c r="E137" s="304"/>
      <c r="F137" s="304"/>
      <c r="G137" s="304"/>
      <c r="H137" s="304"/>
      <c r="I137" s="25"/>
    </row>
    <row r="138" spans="1:9" ht="9.95" customHeight="1">
      <c r="A138" s="3"/>
      <c r="I138" s="25"/>
    </row>
    <row r="139" ht="15">
      <c r="A139" s="9" t="s">
        <v>46</v>
      </c>
    </row>
    <row r="140" ht="15">
      <c r="A140" s="3" t="s">
        <v>25</v>
      </c>
    </row>
    <row r="141" ht="15">
      <c r="A141" s="3" t="s">
        <v>24</v>
      </c>
    </row>
    <row r="143" ht="15">
      <c r="A143" s="9" t="s">
        <v>47</v>
      </c>
    </row>
    <row r="144" ht="9.95" customHeight="1"/>
    <row r="145" spans="1:9" ht="75" customHeight="1">
      <c r="A145" s="307" t="s">
        <v>89</v>
      </c>
      <c r="B145" s="307"/>
      <c r="C145" s="307"/>
      <c r="D145" s="307"/>
      <c r="E145" s="307"/>
      <c r="F145" s="307"/>
      <c r="G145" s="307"/>
      <c r="H145" s="307"/>
      <c r="I145" s="307"/>
    </row>
    <row r="146" spans="1:9" ht="24.95" customHeight="1">
      <c r="A146" s="3"/>
      <c r="B146" s="3"/>
      <c r="C146" s="3"/>
      <c r="D146" s="3"/>
      <c r="E146" s="3"/>
      <c r="F146" s="3"/>
      <c r="G146" s="3"/>
      <c r="H146" s="3"/>
      <c r="I146" s="3"/>
    </row>
    <row r="147" spans="1:9" ht="30" customHeight="1">
      <c r="A147" s="303" t="s">
        <v>80</v>
      </c>
      <c r="B147" s="303"/>
      <c r="C147" s="303"/>
      <c r="D147" s="303"/>
      <c r="E147" s="303"/>
      <c r="F147" s="303"/>
      <c r="G147" s="303"/>
      <c r="H147" s="303"/>
      <c r="I147" s="303"/>
    </row>
    <row r="148" spans="1:9" ht="9.95" customHeight="1">
      <c r="A148" s="27"/>
      <c r="B148" s="28"/>
      <c r="C148" s="28"/>
      <c r="D148" s="28"/>
      <c r="E148" s="29"/>
      <c r="F148" s="29"/>
      <c r="G148" s="29"/>
      <c r="H148" s="29"/>
      <c r="I148" s="29"/>
    </row>
    <row r="149" spans="1:9" s="30" customFormat="1" ht="30" customHeight="1">
      <c r="A149" s="306" t="s">
        <v>86</v>
      </c>
      <c r="B149" s="306"/>
      <c r="C149" s="306"/>
      <c r="D149" s="306"/>
      <c r="E149" s="306"/>
      <c r="F149" s="306"/>
      <c r="G149" s="306"/>
      <c r="H149" s="306"/>
      <c r="I149" s="306"/>
    </row>
    <row r="150" spans="1:9" ht="30" customHeight="1">
      <c r="A150" s="3"/>
      <c r="B150" s="3"/>
      <c r="C150" s="3"/>
      <c r="D150" s="3"/>
      <c r="E150" s="3"/>
      <c r="F150" s="3"/>
      <c r="G150" s="3"/>
      <c r="H150" s="3"/>
      <c r="I150" s="3"/>
    </row>
    <row r="151" spans="1:9" ht="30" customHeight="1">
      <c r="A151" s="303" t="s">
        <v>81</v>
      </c>
      <c r="B151" s="303"/>
      <c r="C151" s="303"/>
      <c r="D151" s="303"/>
      <c r="E151" s="303"/>
      <c r="F151" s="303"/>
      <c r="G151" s="303"/>
      <c r="H151" s="303"/>
      <c r="I151" s="303"/>
    </row>
    <row r="152" spans="1:9" ht="9.95" customHeight="1">
      <c r="A152" s="29"/>
      <c r="B152" s="29"/>
      <c r="C152" s="29"/>
      <c r="D152" s="29"/>
      <c r="E152" s="29"/>
      <c r="F152" s="29"/>
      <c r="G152" s="29"/>
      <c r="H152" s="29"/>
      <c r="I152" s="29"/>
    </row>
    <row r="153" spans="1:9" ht="45" customHeight="1">
      <c r="A153" s="303" t="s">
        <v>48</v>
      </c>
      <c r="B153" s="303"/>
      <c r="C153" s="303"/>
      <c r="D153" s="303"/>
      <c r="E153" s="303"/>
      <c r="F153" s="303"/>
      <c r="G153" s="303"/>
      <c r="H153" s="303"/>
      <c r="I153" s="303"/>
    </row>
    <row r="154" spans="1:9" ht="30" customHeight="1">
      <c r="A154" s="3"/>
      <c r="B154" s="3"/>
      <c r="C154" s="3"/>
      <c r="D154" s="3"/>
      <c r="E154" s="3"/>
      <c r="F154" s="3"/>
      <c r="G154" s="3"/>
      <c r="H154" s="3"/>
      <c r="I154" s="3"/>
    </row>
    <row r="155" spans="1:9" ht="30" customHeight="1">
      <c r="A155" s="303" t="s">
        <v>83</v>
      </c>
      <c r="B155" s="303"/>
      <c r="C155" s="303"/>
      <c r="D155" s="303"/>
      <c r="E155" s="303"/>
      <c r="F155" s="303"/>
      <c r="G155" s="303"/>
      <c r="H155" s="303"/>
      <c r="I155" s="303"/>
    </row>
    <row r="156" spans="1:9" ht="9.95" customHeight="1">
      <c r="A156" s="29"/>
      <c r="B156" s="29"/>
      <c r="C156" s="29"/>
      <c r="D156" s="29"/>
      <c r="E156" s="29"/>
      <c r="F156" s="29"/>
      <c r="G156" s="29"/>
      <c r="H156" s="29"/>
      <c r="I156" s="29"/>
    </row>
    <row r="157" spans="1:9" ht="60" customHeight="1">
      <c r="A157" s="306" t="s">
        <v>49</v>
      </c>
      <c r="B157" s="306"/>
      <c r="C157" s="306"/>
      <c r="D157" s="306"/>
      <c r="E157" s="306"/>
      <c r="F157" s="306"/>
      <c r="G157" s="306"/>
      <c r="H157" s="306"/>
      <c r="I157" s="306"/>
    </row>
    <row r="158" spans="1:9" ht="30" customHeight="1">
      <c r="A158" s="3"/>
      <c r="B158" s="3"/>
      <c r="C158" s="3"/>
      <c r="D158" s="3"/>
      <c r="E158" s="3"/>
      <c r="F158" s="3"/>
      <c r="G158" s="3"/>
      <c r="H158" s="3"/>
      <c r="I158" s="3"/>
    </row>
    <row r="159" spans="1:9" ht="15">
      <c r="A159" s="303" t="s">
        <v>82</v>
      </c>
      <c r="B159" s="303"/>
      <c r="C159" s="303"/>
      <c r="D159" s="303"/>
      <c r="E159" s="303"/>
      <c r="F159" s="303"/>
      <c r="G159" s="303"/>
      <c r="H159" s="303"/>
      <c r="I159" s="303"/>
    </row>
    <row r="160" spans="1:9" ht="9.95" customHeight="1">
      <c r="A160" s="29"/>
      <c r="B160" s="29"/>
      <c r="C160" s="29"/>
      <c r="D160" s="29"/>
      <c r="E160" s="29"/>
      <c r="F160" s="29"/>
      <c r="G160" s="29"/>
      <c r="H160" s="29"/>
      <c r="I160" s="29"/>
    </row>
    <row r="161" spans="1:9" ht="105" customHeight="1">
      <c r="A161" s="306" t="s">
        <v>70</v>
      </c>
      <c r="B161" s="306"/>
      <c r="C161" s="306"/>
      <c r="D161" s="306"/>
      <c r="E161" s="306"/>
      <c r="F161" s="306"/>
      <c r="G161" s="306"/>
      <c r="H161" s="306"/>
      <c r="I161" s="306"/>
    </row>
    <row r="162" spans="1:9" ht="75" customHeight="1">
      <c r="A162" s="3"/>
      <c r="B162" s="3"/>
      <c r="C162" s="3"/>
      <c r="D162" s="3"/>
      <c r="E162" s="3"/>
      <c r="F162" s="3"/>
      <c r="G162" s="3"/>
      <c r="H162" s="3"/>
      <c r="I162" s="3"/>
    </row>
    <row r="163" spans="1:9" ht="30" customHeight="1">
      <c r="A163" s="303" t="s">
        <v>84</v>
      </c>
      <c r="B163" s="303"/>
      <c r="C163" s="303"/>
      <c r="D163" s="303"/>
      <c r="E163" s="303"/>
      <c r="F163" s="303"/>
      <c r="G163" s="303"/>
      <c r="H163" s="303"/>
      <c r="I163" s="303"/>
    </row>
    <row r="164" spans="1:9" ht="15">
      <c r="A164" s="305" t="s">
        <v>71</v>
      </c>
      <c r="B164" s="305"/>
      <c r="C164" s="305"/>
      <c r="D164" s="305"/>
      <c r="E164" s="305"/>
      <c r="F164" s="305"/>
      <c r="G164" s="305"/>
      <c r="H164" s="305"/>
      <c r="I164" s="305"/>
    </row>
  </sheetData>
  <mergeCells count="29">
    <mergeCell ref="H8:I8"/>
    <mergeCell ref="H9:I9"/>
    <mergeCell ref="A32:I32"/>
    <mergeCell ref="A35:I35"/>
    <mergeCell ref="A27:I27"/>
    <mergeCell ref="A30:I30"/>
    <mergeCell ref="A12:I12"/>
    <mergeCell ref="A24:I24"/>
    <mergeCell ref="A36:I36"/>
    <mergeCell ref="A38:I38"/>
    <mergeCell ref="A42:I42"/>
    <mergeCell ref="A43:I43"/>
    <mergeCell ref="A89:I89"/>
    <mergeCell ref="A37:I37"/>
    <mergeCell ref="A40:I40"/>
    <mergeCell ref="A41:I41"/>
    <mergeCell ref="A39:I39"/>
    <mergeCell ref="A137:H137"/>
    <mergeCell ref="A164:I164"/>
    <mergeCell ref="A151:I151"/>
    <mergeCell ref="A163:I163"/>
    <mergeCell ref="A153:I153"/>
    <mergeCell ref="A161:I161"/>
    <mergeCell ref="A145:I145"/>
    <mergeCell ref="A147:I147"/>
    <mergeCell ref="A155:I155"/>
    <mergeCell ref="A157:I157"/>
    <mergeCell ref="A159:I159"/>
    <mergeCell ref="A149:I149"/>
  </mergeCells>
  <hyperlinks>
    <hyperlink ref="A164" r:id="rId1" display="[2]"/>
    <hyperlink ref="A14" location="README!A23" display="A. SCOPE"/>
    <hyperlink ref="A15" location="README!A26" display="B. DISCLAIMER"/>
    <hyperlink ref="A16" location="README!A29" display="C. METHODOLOGY"/>
    <hyperlink ref="A17" location="README!A31" display="D. MAIN FEATURES"/>
    <hyperlink ref="A18" location="README!A58" display="E. MODEL STRUCTURE"/>
    <hyperlink ref="A19" location="README!A130" display="F. DATA REQUIREMENTS AND SOURCES"/>
  </hyperlinks>
  <printOptions/>
  <pageMargins left="0.7" right="0.7" top="0.75" bottom="0.75" header="0.3" footer="0.3"/>
  <pageSetup horizontalDpi="1200" verticalDpi="1200" orientation="portrait" paperSize="9"/>
  <ignoredErrors>
    <ignoredError sqref="I6"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2:G25"/>
  <sheetViews>
    <sheetView zoomScaleSheetLayoutView="100" workbookViewId="0" topLeftCell="A1">
      <pane ySplit="2" topLeftCell="A3" activePane="bottomLeft" state="frozen"/>
      <selection pane="bottomLeft" activeCell="A1" sqref="A1"/>
    </sheetView>
  </sheetViews>
  <sheetFormatPr defaultColWidth="8.8515625" defaultRowHeight="15"/>
  <cols>
    <col min="1" max="1" width="99.421875" style="53" customWidth="1"/>
    <col min="2" max="7" width="8.8515625" style="53" customWidth="1"/>
    <col min="8" max="16384" width="8.8515625" style="81" customWidth="1"/>
  </cols>
  <sheetData>
    <row r="2" spans="1:7" ht="15">
      <c r="A2" s="95" t="s">
        <v>102</v>
      </c>
      <c r="B2" s="96">
        <v>2015</v>
      </c>
      <c r="C2" s="96">
        <v>2016</v>
      </c>
      <c r="D2" s="96">
        <v>2017</v>
      </c>
      <c r="E2" s="96">
        <v>2018</v>
      </c>
      <c r="F2" s="96">
        <v>2019</v>
      </c>
      <c r="G2" s="96">
        <v>2020</v>
      </c>
    </row>
    <row r="3" spans="1:7" ht="15">
      <c r="A3" s="97" t="s">
        <v>100</v>
      </c>
      <c r="B3" s="287"/>
      <c r="C3" s="287"/>
      <c r="D3" s="287"/>
      <c r="E3" s="287"/>
      <c r="F3" s="287"/>
      <c r="G3" s="288"/>
    </row>
    <row r="4" spans="1:7" ht="15">
      <c r="A4" s="208"/>
      <c r="B4" s="209"/>
      <c r="C4" s="209"/>
      <c r="D4" s="209"/>
      <c r="E4" s="209"/>
      <c r="F4" s="209"/>
      <c r="G4" s="210"/>
    </row>
    <row r="5" spans="1:7" ht="15">
      <c r="A5" s="205"/>
      <c r="B5" s="206"/>
      <c r="C5" s="206"/>
      <c r="D5" s="206"/>
      <c r="E5" s="206"/>
      <c r="F5" s="206"/>
      <c r="G5" s="207"/>
    </row>
    <row r="6" spans="1:7" ht="15">
      <c r="A6" s="211"/>
      <c r="B6" s="212"/>
      <c r="C6" s="212"/>
      <c r="D6" s="212"/>
      <c r="E6" s="212"/>
      <c r="F6" s="212"/>
      <c r="G6" s="213"/>
    </row>
    <row r="7" spans="1:7" ht="15">
      <c r="A7" s="98" t="s">
        <v>16</v>
      </c>
      <c r="B7" s="287"/>
      <c r="C7" s="287"/>
      <c r="D7" s="287"/>
      <c r="E7" s="287"/>
      <c r="F7" s="287"/>
      <c r="G7" s="288"/>
    </row>
    <row r="8" spans="1:7" ht="15">
      <c r="A8" s="205"/>
      <c r="B8" s="206"/>
      <c r="C8" s="206"/>
      <c r="D8" s="206"/>
      <c r="E8" s="206"/>
      <c r="F8" s="206"/>
      <c r="G8" s="207"/>
    </row>
    <row r="9" spans="1:7" ht="15">
      <c r="A9" s="214"/>
      <c r="B9" s="209"/>
      <c r="C9" s="209"/>
      <c r="D9" s="209"/>
      <c r="E9" s="209"/>
      <c r="F9" s="209"/>
      <c r="G9" s="210"/>
    </row>
    <row r="10" spans="1:7" ht="15">
      <c r="A10" s="221"/>
      <c r="B10" s="217"/>
      <c r="C10" s="217"/>
      <c r="D10" s="217"/>
      <c r="E10" s="217"/>
      <c r="F10" s="217"/>
      <c r="G10" s="218"/>
    </row>
    <row r="11" spans="1:7" ht="15">
      <c r="A11" s="97" t="s">
        <v>104</v>
      </c>
      <c r="B11" s="287"/>
      <c r="C11" s="287"/>
      <c r="D11" s="287"/>
      <c r="E11" s="287"/>
      <c r="F11" s="287"/>
      <c r="G11" s="288"/>
    </row>
    <row r="12" spans="1:7" ht="15">
      <c r="A12" s="214"/>
      <c r="B12" s="209"/>
      <c r="C12" s="209"/>
      <c r="D12" s="209"/>
      <c r="E12" s="209"/>
      <c r="F12" s="209"/>
      <c r="G12" s="210"/>
    </row>
    <row r="13" spans="1:7" ht="15">
      <c r="A13" s="220"/>
      <c r="B13" s="206"/>
      <c r="C13" s="206"/>
      <c r="D13" s="206"/>
      <c r="E13" s="206"/>
      <c r="F13" s="206"/>
      <c r="G13" s="207"/>
    </row>
    <row r="14" spans="1:7" ht="15">
      <c r="A14" s="215"/>
      <c r="B14" s="212"/>
      <c r="C14" s="212"/>
      <c r="D14" s="212"/>
      <c r="E14" s="212"/>
      <c r="F14" s="212"/>
      <c r="G14" s="213"/>
    </row>
    <row r="15" spans="1:7" ht="15">
      <c r="A15" s="329" t="s">
        <v>101</v>
      </c>
      <c r="B15" s="289"/>
      <c r="C15" s="289"/>
      <c r="D15" s="289"/>
      <c r="E15" s="289"/>
      <c r="F15" s="289"/>
      <c r="G15" s="290"/>
    </row>
    <row r="16" spans="1:7" ht="15">
      <c r="A16" s="219"/>
      <c r="B16" s="206"/>
      <c r="C16" s="206"/>
      <c r="D16" s="206"/>
      <c r="E16" s="206"/>
      <c r="F16" s="206"/>
      <c r="G16" s="207"/>
    </row>
    <row r="17" spans="1:7" ht="15">
      <c r="A17" s="216"/>
      <c r="B17" s="209"/>
      <c r="C17" s="209"/>
      <c r="D17" s="209"/>
      <c r="E17" s="209"/>
      <c r="F17" s="209"/>
      <c r="G17" s="210"/>
    </row>
    <row r="18" spans="1:7" ht="15">
      <c r="A18" s="221"/>
      <c r="B18" s="217"/>
      <c r="C18" s="217"/>
      <c r="D18" s="217"/>
      <c r="E18" s="217"/>
      <c r="F18" s="217"/>
      <c r="G18" s="218"/>
    </row>
    <row r="20" spans="1:7" ht="15">
      <c r="A20" s="227" t="s">
        <v>125</v>
      </c>
      <c r="B20" s="52">
        <v>2015</v>
      </c>
      <c r="C20" s="52">
        <v>2016</v>
      </c>
      <c r="D20" s="52">
        <v>2017</v>
      </c>
      <c r="E20" s="52">
        <v>2018</v>
      </c>
      <c r="F20" s="52">
        <v>2019</v>
      </c>
      <c r="G20" s="52">
        <v>2020</v>
      </c>
    </row>
    <row r="21" spans="1:7" ht="15">
      <c r="A21" s="224" t="s">
        <v>100</v>
      </c>
      <c r="B21" s="330">
        <f>SUM(B4:B6)</f>
        <v>0</v>
      </c>
      <c r="C21" s="331">
        <f aca="true" t="shared" si="0" ref="C21:G21">SUM(C4:C6)</f>
        <v>0</v>
      </c>
      <c r="D21" s="331">
        <f t="shared" si="0"/>
        <v>0</v>
      </c>
      <c r="E21" s="331">
        <f t="shared" si="0"/>
        <v>0</v>
      </c>
      <c r="F21" s="331">
        <f t="shared" si="0"/>
        <v>0</v>
      </c>
      <c r="G21" s="332">
        <f t="shared" si="0"/>
        <v>0</v>
      </c>
    </row>
    <row r="22" spans="1:7" ht="15">
      <c r="A22" s="225" t="s">
        <v>16</v>
      </c>
      <c r="B22" s="333">
        <f>SUM(B8:B10)</f>
        <v>0</v>
      </c>
      <c r="C22" s="334">
        <f aca="true" t="shared" si="1" ref="C22:G22">SUM(C8:C10)</f>
        <v>0</v>
      </c>
      <c r="D22" s="334">
        <f t="shared" si="1"/>
        <v>0</v>
      </c>
      <c r="E22" s="334">
        <f t="shared" si="1"/>
        <v>0</v>
      </c>
      <c r="F22" s="334">
        <f t="shared" si="1"/>
        <v>0</v>
      </c>
      <c r="G22" s="335">
        <f t="shared" si="1"/>
        <v>0</v>
      </c>
    </row>
    <row r="23" spans="1:7" ht="15">
      <c r="A23" s="225" t="s">
        <v>105</v>
      </c>
      <c r="B23" s="333">
        <f>SUM(B12:B14)</f>
        <v>0</v>
      </c>
      <c r="C23" s="334">
        <f aca="true" t="shared" si="2" ref="C23:G23">SUM(C12:C14)</f>
        <v>0</v>
      </c>
      <c r="D23" s="334">
        <f t="shared" si="2"/>
        <v>0</v>
      </c>
      <c r="E23" s="334">
        <f t="shared" si="2"/>
        <v>0</v>
      </c>
      <c r="F23" s="334">
        <f t="shared" si="2"/>
        <v>0</v>
      </c>
      <c r="G23" s="335">
        <f t="shared" si="2"/>
        <v>0</v>
      </c>
    </row>
    <row r="24" spans="1:7" ht="15">
      <c r="A24" s="226" t="s">
        <v>101</v>
      </c>
      <c r="B24" s="336">
        <f>SUM(B16:B18)</f>
        <v>0</v>
      </c>
      <c r="C24" s="337">
        <f aca="true" t="shared" si="3" ref="C24:G24">SUM(C16:C18)</f>
        <v>0</v>
      </c>
      <c r="D24" s="337">
        <f t="shared" si="3"/>
        <v>0</v>
      </c>
      <c r="E24" s="337">
        <f t="shared" si="3"/>
        <v>0</v>
      </c>
      <c r="F24" s="337">
        <f t="shared" si="3"/>
        <v>0</v>
      </c>
      <c r="G24" s="338">
        <f t="shared" si="3"/>
        <v>0</v>
      </c>
    </row>
    <row r="25" spans="1:7" ht="15">
      <c r="A25" s="342" t="s">
        <v>152</v>
      </c>
      <c r="B25" s="339">
        <f>SUM(B21:B24)</f>
        <v>0</v>
      </c>
      <c r="C25" s="340">
        <f aca="true" t="shared" si="4" ref="C25:G25">SUM(C21:C24)</f>
        <v>0</v>
      </c>
      <c r="D25" s="340">
        <f t="shared" si="4"/>
        <v>0</v>
      </c>
      <c r="E25" s="340">
        <f t="shared" si="4"/>
        <v>0</v>
      </c>
      <c r="F25" s="340">
        <f t="shared" si="4"/>
        <v>0</v>
      </c>
      <c r="G25" s="341">
        <f t="shared" si="4"/>
        <v>0</v>
      </c>
    </row>
  </sheetData>
  <printOptions/>
  <pageMargins left="0.75" right="0.75" top="1" bottom="1" header="0.5" footer="0.5"/>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U29"/>
  <sheetViews>
    <sheetView workbookViewId="0" topLeftCell="A1">
      <selection activeCell="A2" sqref="A2"/>
    </sheetView>
  </sheetViews>
  <sheetFormatPr defaultColWidth="8.8515625" defaultRowHeight="15"/>
  <cols>
    <col min="1" max="1" width="55.7109375" style="102" customWidth="1"/>
    <col min="2" max="12" width="10.7109375" style="102" customWidth="1"/>
    <col min="13" max="25" width="8.8515625" style="102" customWidth="1"/>
    <col min="26" max="16384" width="8.8515625" style="102" customWidth="1"/>
  </cols>
  <sheetData>
    <row r="1" spans="1:13" ht="18.75">
      <c r="A1" s="228" t="s">
        <v>15</v>
      </c>
      <c r="B1" s="229"/>
      <c r="C1" s="229"/>
      <c r="D1" s="32"/>
      <c r="E1" s="32"/>
      <c r="F1" s="32"/>
      <c r="G1" s="32"/>
      <c r="H1" s="32"/>
      <c r="I1" s="32"/>
      <c r="J1" s="32"/>
      <c r="K1" s="32"/>
      <c r="L1" s="32"/>
      <c r="M1" s="58"/>
    </row>
    <row r="2" spans="1:13" ht="15">
      <c r="A2" s="32"/>
      <c r="B2" s="33"/>
      <c r="C2" s="33"/>
      <c r="D2" s="33"/>
      <c r="E2" s="33"/>
      <c r="F2" s="33"/>
      <c r="G2" s="33"/>
      <c r="H2" s="33"/>
      <c r="I2" s="33"/>
      <c r="J2" s="37" t="s">
        <v>26</v>
      </c>
      <c r="K2" s="38"/>
      <c r="L2" s="40" t="str">
        <f>README!I6</f>
        <v>1.1</v>
      </c>
      <c r="M2" s="58"/>
    </row>
    <row r="3" spans="1:13" ht="15">
      <c r="A3" s="32"/>
      <c r="B3" s="33"/>
      <c r="C3" s="33"/>
      <c r="D3" s="33"/>
      <c r="E3" s="33"/>
      <c r="F3" s="33"/>
      <c r="G3" s="33"/>
      <c r="H3" s="33"/>
      <c r="I3" s="33"/>
      <c r="J3" s="37" t="s">
        <v>22</v>
      </c>
      <c r="K3" s="38"/>
      <c r="L3" s="40" t="str">
        <f>README!I7</f>
        <v>Coresia</v>
      </c>
      <c r="M3" s="58"/>
    </row>
    <row r="4" spans="1:13" ht="15">
      <c r="A4" s="32"/>
      <c r="B4" s="33"/>
      <c r="C4" s="33"/>
      <c r="D4" s="33"/>
      <c r="E4" s="33"/>
      <c r="F4" s="33"/>
      <c r="G4" s="33"/>
      <c r="H4" s="33"/>
      <c r="I4" s="33"/>
      <c r="J4" s="37" t="s">
        <v>27</v>
      </c>
      <c r="K4" s="318">
        <f>README!H8</f>
        <v>42108</v>
      </c>
      <c r="L4" s="318"/>
      <c r="M4" s="58"/>
    </row>
    <row r="5" spans="1:13" ht="15">
      <c r="A5" s="32"/>
      <c r="B5" s="33"/>
      <c r="C5" s="33"/>
      <c r="D5" s="33"/>
      <c r="E5" s="33"/>
      <c r="F5" s="33"/>
      <c r="G5" s="33"/>
      <c r="H5" s="33"/>
      <c r="I5" s="33"/>
      <c r="J5" s="37" t="s">
        <v>18</v>
      </c>
      <c r="K5" s="318">
        <f>README!H9</f>
        <v>42110</v>
      </c>
      <c r="L5" s="318"/>
      <c r="M5" s="58"/>
    </row>
    <row r="6" spans="1:13" ht="15">
      <c r="A6" s="32"/>
      <c r="B6" s="33"/>
      <c r="C6" s="33"/>
      <c r="D6" s="33"/>
      <c r="E6" s="33"/>
      <c r="F6" s="33"/>
      <c r="G6" s="33"/>
      <c r="H6" s="33"/>
      <c r="I6" s="33"/>
      <c r="J6" s="37" t="s">
        <v>19</v>
      </c>
      <c r="K6" s="38"/>
      <c r="L6" s="40" t="str">
        <f>README!I10</f>
        <v>RAP workshop</v>
      </c>
      <c r="M6" s="58"/>
    </row>
    <row r="7" spans="1:13" ht="15">
      <c r="A7" s="32"/>
      <c r="B7" s="32"/>
      <c r="C7" s="32"/>
      <c r="D7" s="32"/>
      <c r="E7" s="32"/>
      <c r="F7" s="32"/>
      <c r="G7" s="32"/>
      <c r="H7" s="32"/>
      <c r="I7" s="32"/>
      <c r="J7" s="32"/>
      <c r="K7" s="32"/>
      <c r="L7" s="32"/>
      <c r="M7" s="58"/>
    </row>
    <row r="8" spans="1:13" ht="15">
      <c r="A8" s="291" t="s">
        <v>113</v>
      </c>
      <c r="B8" s="46">
        <v>2010</v>
      </c>
      <c r="C8" s="276">
        <v>2011</v>
      </c>
      <c r="D8" s="46">
        <v>2012</v>
      </c>
      <c r="E8" s="46">
        <v>2013</v>
      </c>
      <c r="F8" s="46">
        <v>2014</v>
      </c>
      <c r="G8" s="46">
        <v>2015</v>
      </c>
      <c r="H8" s="46">
        <v>2016</v>
      </c>
      <c r="I8" s="46">
        <v>2017</v>
      </c>
      <c r="J8" s="46">
        <v>2018</v>
      </c>
      <c r="K8" s="46">
        <v>2019</v>
      </c>
      <c r="L8" s="46">
        <v>2020</v>
      </c>
      <c r="M8" s="58"/>
    </row>
    <row r="9" spans="1:20" s="104" customFormat="1" ht="15">
      <c r="A9" s="131" t="s">
        <v>149</v>
      </c>
      <c r="B9" s="280">
        <v>1694.319</v>
      </c>
      <c r="C9" s="281">
        <v>1868.366</v>
      </c>
      <c r="D9" s="281">
        <v>2034.257</v>
      </c>
      <c r="E9" s="281">
        <v>2441.517</v>
      </c>
      <c r="F9" s="283">
        <v>2652.448</v>
      </c>
      <c r="G9" s="271">
        <v>2891.711</v>
      </c>
      <c r="H9" s="271">
        <v>3154.668</v>
      </c>
      <c r="I9" s="271">
        <v>3435.496</v>
      </c>
      <c r="J9" s="271">
        <v>3750.851</v>
      </c>
      <c r="K9" s="271">
        <v>4086.01</v>
      </c>
      <c r="L9" s="272">
        <v>4463.197</v>
      </c>
      <c r="M9" s="58"/>
      <c r="N9" s="103"/>
      <c r="O9" s="103"/>
      <c r="P9" s="103"/>
      <c r="Q9" s="103"/>
      <c r="R9" s="103"/>
      <c r="S9" s="103"/>
      <c r="T9" s="103"/>
    </row>
    <row r="10" spans="1:13" ht="15">
      <c r="A10" s="132" t="s">
        <v>148</v>
      </c>
      <c r="B10" s="270">
        <v>2139.767</v>
      </c>
      <c r="C10" s="277">
        <v>2577.42</v>
      </c>
      <c r="D10" s="277">
        <v>2379.999</v>
      </c>
      <c r="E10" s="277">
        <v>2400</v>
      </c>
      <c r="F10" s="275">
        <v>2583.572</v>
      </c>
      <c r="G10" s="273">
        <v>2781.754</v>
      </c>
      <c r="H10" s="273">
        <v>2995.766</v>
      </c>
      <c r="I10" s="273">
        <v>3226.932</v>
      </c>
      <c r="J10" s="273">
        <v>3476.696</v>
      </c>
      <c r="K10" s="273">
        <v>3746.626</v>
      </c>
      <c r="L10" s="274">
        <v>4038.433</v>
      </c>
      <c r="M10" s="58"/>
    </row>
    <row r="11" spans="1:13" ht="15">
      <c r="A11" s="132" t="s">
        <v>155</v>
      </c>
      <c r="B11" s="270"/>
      <c r="C11" s="277"/>
      <c r="D11" s="277"/>
      <c r="E11" s="277"/>
      <c r="F11" s="275"/>
      <c r="G11" s="273"/>
      <c r="H11" s="273"/>
      <c r="I11" s="273"/>
      <c r="J11" s="273"/>
      <c r="K11" s="273"/>
      <c r="L11" s="274"/>
      <c r="M11" s="58"/>
    </row>
    <row r="12" spans="1:13" ht="15">
      <c r="A12" s="132"/>
      <c r="B12" s="295"/>
      <c r="C12" s="296"/>
      <c r="D12" s="296"/>
      <c r="E12" s="296"/>
      <c r="F12" s="297"/>
      <c r="G12" s="296"/>
      <c r="H12" s="296"/>
      <c r="I12" s="296"/>
      <c r="J12" s="296"/>
      <c r="K12" s="296"/>
      <c r="L12" s="297"/>
      <c r="M12" s="58"/>
    </row>
    <row r="13" spans="1:13" ht="15">
      <c r="A13" s="132" t="s">
        <v>116</v>
      </c>
      <c r="B13" s="270">
        <f aca="true" t="shared" si="0" ref="B13:L13">B9-B10</f>
        <v>-445.44799999999987</v>
      </c>
      <c r="C13" s="277">
        <f t="shared" si="0"/>
        <v>-709.0540000000001</v>
      </c>
      <c r="D13" s="277">
        <f t="shared" si="0"/>
        <v>-345.74199999999973</v>
      </c>
      <c r="E13" s="277">
        <f t="shared" si="0"/>
        <v>41.516999999999825</v>
      </c>
      <c r="F13" s="275">
        <f t="shared" si="0"/>
        <v>68.87599999999975</v>
      </c>
      <c r="G13" s="273">
        <f t="shared" si="0"/>
        <v>109.95699999999988</v>
      </c>
      <c r="H13" s="273">
        <f t="shared" si="0"/>
        <v>158.90200000000004</v>
      </c>
      <c r="I13" s="273">
        <f t="shared" si="0"/>
        <v>208.5640000000003</v>
      </c>
      <c r="J13" s="273">
        <f t="shared" si="0"/>
        <v>274.1550000000002</v>
      </c>
      <c r="K13" s="273">
        <f t="shared" si="0"/>
        <v>339.384</v>
      </c>
      <c r="L13" s="274">
        <f t="shared" si="0"/>
        <v>424.7640000000001</v>
      </c>
      <c r="M13" s="58"/>
    </row>
    <row r="14" spans="1:13" ht="15">
      <c r="A14" s="132" t="s">
        <v>154</v>
      </c>
      <c r="B14" s="270"/>
      <c r="C14" s="277"/>
      <c r="D14" s="277"/>
      <c r="E14" s="277"/>
      <c r="F14" s="275"/>
      <c r="G14" s="273"/>
      <c r="H14" s="273"/>
      <c r="I14" s="273"/>
      <c r="J14" s="273"/>
      <c r="K14" s="273"/>
      <c r="L14" s="274"/>
      <c r="M14" s="58"/>
    </row>
    <row r="15" spans="1:13" ht="15">
      <c r="A15" s="132"/>
      <c r="B15" s="295"/>
      <c r="C15" s="296"/>
      <c r="D15" s="296"/>
      <c r="E15" s="296"/>
      <c r="F15" s="297"/>
      <c r="G15" s="296"/>
      <c r="H15" s="296"/>
      <c r="I15" s="296"/>
      <c r="J15" s="296"/>
      <c r="K15" s="296"/>
      <c r="L15" s="297"/>
      <c r="M15" s="58"/>
    </row>
    <row r="16" spans="1:13" ht="15">
      <c r="A16" s="132" t="s">
        <v>124</v>
      </c>
      <c r="B16" s="293">
        <f>B13/(100*ECO!B21)%</f>
        <v>-0.037858915519292866</v>
      </c>
      <c r="C16" s="278">
        <f>C13/(100*ECO!C21)%</f>
        <v>-0.056347199463431155</v>
      </c>
      <c r="D16" s="278">
        <f>D13/(100*ECO!D21)%</f>
        <v>-0.027869159029171583</v>
      </c>
      <c r="E16" s="278">
        <f>E13/(100*ECO!E21)%</f>
        <v>0.0030185817602540552</v>
      </c>
      <c r="F16" s="294">
        <f>F13/(100*ECO!F21)%</f>
        <v>0.004986768512317392</v>
      </c>
      <c r="G16" s="279">
        <f>G13/(100*ECO!G21)%</f>
        <v>0.006815416550707617</v>
      </c>
      <c r="H16" s="279">
        <f>H13/(100*ECO!H21)%</f>
        <v>0.009857065050847923</v>
      </c>
      <c r="I16" s="279">
        <f>I13/(100*ECO!I21)%</f>
        <v>0.012777989147249796</v>
      </c>
      <c r="J16" s="279">
        <f>J13/(100*ECO!J21)%</f>
        <v>0.015649027511875704</v>
      </c>
      <c r="K16" s="279">
        <f>K13/(100*ECO!K21)%</f>
        <v>0.019135145375323633</v>
      </c>
      <c r="L16" s="292">
        <f>L13/(100*ECO!L21)%</f>
        <v>0.022024462291578204</v>
      </c>
      <c r="M16" s="58"/>
    </row>
    <row r="17" spans="1:13" ht="15">
      <c r="A17" s="133" t="s">
        <v>153</v>
      </c>
      <c r="B17" s="300"/>
      <c r="C17" s="301"/>
      <c r="D17" s="301"/>
      <c r="E17" s="301"/>
      <c r="F17" s="302"/>
      <c r="G17" s="298"/>
      <c r="H17" s="298"/>
      <c r="I17" s="298"/>
      <c r="J17" s="298"/>
      <c r="K17" s="298"/>
      <c r="L17" s="299"/>
      <c r="M17" s="58"/>
    </row>
    <row r="18" spans="1:13" ht="15">
      <c r="A18" s="58"/>
      <c r="B18" s="58"/>
      <c r="C18" s="58"/>
      <c r="D18" s="58"/>
      <c r="E18" s="58"/>
      <c r="F18" s="58"/>
      <c r="G18" s="58"/>
      <c r="H18" s="58"/>
      <c r="I18" s="58"/>
      <c r="J18" s="58"/>
      <c r="K18" s="58"/>
      <c r="L18" s="58"/>
      <c r="M18" s="58"/>
    </row>
    <row r="19" spans="1:13" ht="15">
      <c r="A19" s="58"/>
      <c r="B19" s="58"/>
      <c r="C19" s="58"/>
      <c r="D19" s="58"/>
      <c r="E19" s="58"/>
      <c r="F19" s="58"/>
      <c r="G19" s="58"/>
      <c r="H19" s="58"/>
      <c r="I19" s="58"/>
      <c r="J19" s="58"/>
      <c r="K19" s="58"/>
      <c r="L19" s="58"/>
      <c r="M19" s="58"/>
    </row>
    <row r="20" spans="1:21" ht="15">
      <c r="A20" s="58"/>
      <c r="B20" s="58"/>
      <c r="C20" s="58"/>
      <c r="D20" s="58"/>
      <c r="E20" s="58"/>
      <c r="F20" s="58"/>
      <c r="G20" s="58"/>
      <c r="H20" s="58"/>
      <c r="I20" s="58"/>
      <c r="J20" s="58"/>
      <c r="K20" s="58"/>
      <c r="L20" s="58"/>
      <c r="M20" s="58"/>
      <c r="N20" s="58"/>
      <c r="O20" s="58"/>
      <c r="P20" s="58"/>
      <c r="Q20" s="58"/>
      <c r="R20" s="58"/>
      <c r="S20" s="58"/>
      <c r="T20" s="58"/>
      <c r="U20" s="58"/>
    </row>
    <row r="21" spans="1:13" ht="15">
      <c r="A21" s="58"/>
      <c r="B21" s="58"/>
      <c r="C21" s="58"/>
      <c r="D21" s="58"/>
      <c r="E21" s="58"/>
      <c r="F21" s="58"/>
      <c r="G21" s="58"/>
      <c r="H21" s="58"/>
      <c r="I21" s="58"/>
      <c r="J21" s="58"/>
      <c r="K21" s="58"/>
      <c r="L21" s="58"/>
      <c r="M21" s="58"/>
    </row>
    <row r="22" spans="1:13" ht="15">
      <c r="A22" s="58"/>
      <c r="B22" s="58"/>
      <c r="C22" s="58"/>
      <c r="D22" s="58"/>
      <c r="E22" s="58"/>
      <c r="F22" s="58"/>
      <c r="G22" s="58"/>
      <c r="H22" s="58"/>
      <c r="I22" s="58"/>
      <c r="J22" s="58"/>
      <c r="K22" s="58"/>
      <c r="L22" s="58"/>
      <c r="M22" s="58"/>
    </row>
    <row r="23" spans="1:13" ht="15">
      <c r="A23" s="58"/>
      <c r="B23" s="58"/>
      <c r="C23" s="58"/>
      <c r="D23" s="58"/>
      <c r="E23" s="58"/>
      <c r="F23" s="58"/>
      <c r="G23" s="58"/>
      <c r="H23" s="58"/>
      <c r="I23" s="58"/>
      <c r="J23" s="58"/>
      <c r="K23" s="58"/>
      <c r="L23" s="58"/>
      <c r="M23" s="58"/>
    </row>
    <row r="24" spans="1:13" ht="15">
      <c r="A24" s="58"/>
      <c r="B24" s="58"/>
      <c r="C24" s="58"/>
      <c r="D24" s="58"/>
      <c r="E24" s="58"/>
      <c r="F24" s="58"/>
      <c r="G24" s="58"/>
      <c r="H24" s="58"/>
      <c r="I24" s="58"/>
      <c r="J24" s="58"/>
      <c r="K24" s="58"/>
      <c r="L24" s="58"/>
      <c r="M24" s="58"/>
    </row>
    <row r="25" spans="1:13" ht="15">
      <c r="A25" s="58"/>
      <c r="B25" s="58"/>
      <c r="C25" s="58"/>
      <c r="D25" s="58"/>
      <c r="E25" s="58"/>
      <c r="F25" s="58"/>
      <c r="G25" s="58"/>
      <c r="H25" s="58"/>
      <c r="I25" s="58"/>
      <c r="J25" s="58"/>
      <c r="K25" s="58"/>
      <c r="L25" s="58"/>
      <c r="M25" s="58"/>
    </row>
    <row r="26" spans="1:13" ht="15">
      <c r="A26" s="58"/>
      <c r="B26" s="58"/>
      <c r="C26" s="58"/>
      <c r="D26" s="58"/>
      <c r="E26" s="58"/>
      <c r="F26" s="58"/>
      <c r="G26" s="58"/>
      <c r="H26" s="58"/>
      <c r="I26" s="58"/>
      <c r="J26" s="58"/>
      <c r="K26" s="58"/>
      <c r="L26" s="58"/>
      <c r="M26" s="58"/>
    </row>
    <row r="27" spans="1:13" ht="15">
      <c r="A27" s="58"/>
      <c r="B27" s="58"/>
      <c r="C27" s="58"/>
      <c r="D27" s="58"/>
      <c r="E27" s="58"/>
      <c r="F27" s="58"/>
      <c r="G27" s="58"/>
      <c r="H27" s="58"/>
      <c r="I27" s="58"/>
      <c r="J27" s="58"/>
      <c r="K27" s="58"/>
      <c r="L27" s="58"/>
      <c r="M27" s="58"/>
    </row>
    <row r="28" spans="1:13" ht="15">
      <c r="A28" s="58"/>
      <c r="B28" s="58"/>
      <c r="C28" s="58"/>
      <c r="D28" s="58"/>
      <c r="E28" s="58"/>
      <c r="F28" s="58"/>
      <c r="G28" s="58"/>
      <c r="H28" s="58"/>
      <c r="I28" s="58"/>
      <c r="J28" s="58"/>
      <c r="K28" s="58"/>
      <c r="L28" s="58"/>
      <c r="M28" s="58"/>
    </row>
    <row r="29" spans="1:13" ht="15">
      <c r="A29" s="58"/>
      <c r="B29" s="58"/>
      <c r="C29" s="58"/>
      <c r="D29" s="58"/>
      <c r="E29" s="58"/>
      <c r="F29" s="58"/>
      <c r="G29" s="58"/>
      <c r="H29" s="58"/>
      <c r="I29" s="58"/>
      <c r="J29" s="58"/>
      <c r="K29" s="58"/>
      <c r="L29" s="58"/>
      <c r="M29" s="58"/>
    </row>
  </sheetData>
  <sheetProtection formatCells="0" formatColumns="0" formatRows="0" insertColumns="0" insertRows="0" insertHyperlinks="0" deleteColumns="0" deleteRows="0" pivotTables="0"/>
  <mergeCells count="2">
    <mergeCell ref="K4:L4"/>
    <mergeCell ref="K5:L5"/>
  </mergeCells>
  <printOptions/>
  <pageMargins left="0.7" right="0.7" top="0.75" bottom="0.75" header="0.3" footer="0.3"/>
  <pageSetup horizontalDpi="1200" verticalDpi="1200"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300"/>
  <sheetViews>
    <sheetView workbookViewId="0" topLeftCell="A1">
      <selection activeCell="A2" sqref="A2"/>
    </sheetView>
  </sheetViews>
  <sheetFormatPr defaultColWidth="8.8515625" defaultRowHeight="15"/>
  <cols>
    <col min="1" max="12" width="12.7109375" style="53" customWidth="1"/>
    <col min="13" max="13" width="8.8515625" style="53" customWidth="1"/>
    <col min="14" max="14" width="10.00390625" style="53" bestFit="1" customWidth="1"/>
    <col min="15" max="16384" width="8.8515625" style="53" customWidth="1"/>
  </cols>
  <sheetData>
    <row r="1" spans="1:12" ht="18.75">
      <c r="A1" s="231" t="s">
        <v>126</v>
      </c>
      <c r="B1" s="232"/>
      <c r="C1" s="1"/>
      <c r="D1" s="1"/>
      <c r="E1" s="1"/>
      <c r="F1" s="1"/>
      <c r="G1" s="1"/>
      <c r="H1" s="1"/>
      <c r="I1" s="1"/>
      <c r="J1" s="1"/>
      <c r="K1" s="1"/>
      <c r="L1" s="1"/>
    </row>
    <row r="2" spans="1:12" ht="15">
      <c r="A2" s="1"/>
      <c r="B2" s="1"/>
      <c r="C2" s="1"/>
      <c r="D2" s="1"/>
      <c r="E2" s="1"/>
      <c r="F2" s="1"/>
      <c r="G2" s="1"/>
      <c r="H2" s="1"/>
      <c r="I2" s="1"/>
      <c r="J2" s="37" t="s">
        <v>26</v>
      </c>
      <c r="K2" s="39"/>
      <c r="L2" s="40" t="str">
        <f>README!I6</f>
        <v>1.1</v>
      </c>
    </row>
    <row r="3" spans="1:12" ht="15">
      <c r="A3" s="1"/>
      <c r="B3" s="1"/>
      <c r="C3" s="1"/>
      <c r="D3" s="1"/>
      <c r="E3" s="1"/>
      <c r="F3" s="1"/>
      <c r="G3" s="1"/>
      <c r="H3" s="1"/>
      <c r="I3" s="1"/>
      <c r="J3" s="37" t="s">
        <v>22</v>
      </c>
      <c r="K3" s="39"/>
      <c r="L3" s="40" t="str">
        <f>README!I7</f>
        <v>Coresia</v>
      </c>
    </row>
    <row r="4" spans="1:12" ht="15">
      <c r="A4" s="1"/>
      <c r="B4" s="1"/>
      <c r="C4" s="1"/>
      <c r="D4" s="1"/>
      <c r="E4" s="1"/>
      <c r="F4" s="1"/>
      <c r="G4" s="1"/>
      <c r="H4" s="1"/>
      <c r="I4" s="1"/>
      <c r="J4" s="37" t="s">
        <v>27</v>
      </c>
      <c r="K4" s="318">
        <f>README!H8</f>
        <v>42108</v>
      </c>
      <c r="L4" s="318"/>
    </row>
    <row r="5" spans="1:12" ht="15">
      <c r="A5" s="1"/>
      <c r="B5" s="1"/>
      <c r="C5" s="1"/>
      <c r="D5" s="1"/>
      <c r="E5" s="1"/>
      <c r="F5" s="1"/>
      <c r="G5" s="1"/>
      <c r="H5" s="1"/>
      <c r="I5" s="1"/>
      <c r="J5" s="37" t="s">
        <v>18</v>
      </c>
      <c r="K5" s="318">
        <f>README!H9</f>
        <v>42110</v>
      </c>
      <c r="L5" s="318"/>
    </row>
    <row r="6" spans="1:12" ht="15">
      <c r="A6" s="1"/>
      <c r="B6" s="1"/>
      <c r="C6" s="1"/>
      <c r="D6" s="1"/>
      <c r="E6" s="1"/>
      <c r="F6" s="1"/>
      <c r="G6" s="1"/>
      <c r="H6" s="1"/>
      <c r="I6" s="1"/>
      <c r="J6" s="37" t="s">
        <v>19</v>
      </c>
      <c r="K6" s="39"/>
      <c r="L6" s="40" t="str">
        <f>README!I10</f>
        <v>RAP workshop</v>
      </c>
    </row>
    <row r="7" spans="1:12" s="65" customFormat="1" ht="15">
      <c r="A7" s="343"/>
      <c r="B7" s="344"/>
      <c r="C7" s="344"/>
      <c r="D7" s="344"/>
      <c r="E7" s="344"/>
      <c r="F7" s="344"/>
      <c r="G7" s="344"/>
      <c r="H7" s="344"/>
      <c r="I7" s="344"/>
      <c r="J7" s="344"/>
      <c r="K7" s="344"/>
      <c r="L7" s="344"/>
    </row>
    <row r="8" spans="1:12" ht="17.25">
      <c r="A8" s="2" t="s">
        <v>133</v>
      </c>
      <c r="B8" s="1"/>
      <c r="C8" s="1"/>
      <c r="D8" s="1"/>
      <c r="E8" s="1"/>
      <c r="F8" s="1"/>
      <c r="G8" s="1"/>
      <c r="H8" s="1"/>
      <c r="I8" s="1"/>
      <c r="J8" s="1"/>
      <c r="K8" s="1"/>
      <c r="L8" s="1"/>
    </row>
    <row r="9" spans="1:12" ht="15">
      <c r="A9" s="114" t="s">
        <v>0</v>
      </c>
      <c r="B9" s="120">
        <v>2010</v>
      </c>
      <c r="C9" s="120">
        <v>2011</v>
      </c>
      <c r="D9" s="46">
        <v>2012</v>
      </c>
      <c r="E9" s="46">
        <v>2013</v>
      </c>
      <c r="F9" s="46">
        <v>2014</v>
      </c>
      <c r="G9" s="120">
        <v>2015</v>
      </c>
      <c r="H9" s="120">
        <v>2016</v>
      </c>
      <c r="I9" s="120">
        <v>2017</v>
      </c>
      <c r="J9" s="120">
        <v>2018</v>
      </c>
      <c r="K9" s="120">
        <v>2019</v>
      </c>
      <c r="L9" s="120">
        <v>2020</v>
      </c>
    </row>
    <row r="10" spans="1:12" ht="15">
      <c r="A10" s="43" t="s">
        <v>1</v>
      </c>
      <c r="B10" s="136">
        <f aca="true" t="shared" si="0" ref="B10:F10">SUM(B64:B68)</f>
        <v>1984</v>
      </c>
      <c r="C10" s="136">
        <f t="shared" si="0"/>
        <v>1958.3687867678977</v>
      </c>
      <c r="D10" s="147">
        <f t="shared" si="0"/>
        <v>1937.2060325028306</v>
      </c>
      <c r="E10" s="147">
        <f t="shared" si="0"/>
        <v>1920.5974444761066</v>
      </c>
      <c r="F10" s="148">
        <f t="shared" si="0"/>
        <v>1909.1993989540438</v>
      </c>
      <c r="G10" s="138">
        <f aca="true" t="shared" si="1" ref="G10:L10">SUM(G64:G68)</f>
        <v>1904.5466165160312</v>
      </c>
      <c r="H10" s="138">
        <f t="shared" si="1"/>
        <v>1889.217284566766</v>
      </c>
      <c r="I10" s="138">
        <f t="shared" si="1"/>
        <v>1872.2469013015943</v>
      </c>
      <c r="J10" s="138">
        <f t="shared" si="1"/>
        <v>1853.4764940044388</v>
      </c>
      <c r="K10" s="138">
        <f t="shared" si="1"/>
        <v>1832.7081324457397</v>
      </c>
      <c r="L10" s="139">
        <f t="shared" si="1"/>
        <v>1809.718105925329</v>
      </c>
    </row>
    <row r="11" spans="1:12" ht="15">
      <c r="A11" s="44" t="s">
        <v>2</v>
      </c>
      <c r="B11" s="136">
        <f aca="true" t="shared" si="2" ref="B11:F11">SUM(B69:B73)</f>
        <v>2160</v>
      </c>
      <c r="C11" s="136">
        <f t="shared" si="2"/>
        <v>2122.0270271620393</v>
      </c>
      <c r="D11" s="136">
        <f t="shared" si="2"/>
        <v>2084.9663057327252</v>
      </c>
      <c r="E11" s="136">
        <f t="shared" si="2"/>
        <v>2047.5376987488382</v>
      </c>
      <c r="F11" s="149">
        <f t="shared" si="2"/>
        <v>2009.3348154398045</v>
      </c>
      <c r="G11" s="137">
        <f aca="true" t="shared" si="3" ref="G11:L11">SUM(G69:G73)</f>
        <v>1969.0575234869707</v>
      </c>
      <c r="H11" s="137">
        <f t="shared" si="3"/>
        <v>1944.3858969557411</v>
      </c>
      <c r="I11" s="137">
        <f t="shared" si="3"/>
        <v>1923.6781076297636</v>
      </c>
      <c r="J11" s="137">
        <f t="shared" si="3"/>
        <v>1907.5006575198868</v>
      </c>
      <c r="K11" s="137">
        <f t="shared" si="3"/>
        <v>1896.5087287456886</v>
      </c>
      <c r="L11" s="140">
        <f t="shared" si="3"/>
        <v>1892.2338995751475</v>
      </c>
    </row>
    <row r="12" spans="1:12" ht="15">
      <c r="A12" s="44" t="s">
        <v>3</v>
      </c>
      <c r="B12" s="136">
        <f aca="true" t="shared" si="4" ref="B12:D12">SUM(B74:B78)</f>
        <v>2307</v>
      </c>
      <c r="C12" s="136">
        <f t="shared" si="4"/>
        <v>2284.559076282368</v>
      </c>
      <c r="D12" s="136">
        <f t="shared" si="4"/>
        <v>2256.2687316344677</v>
      </c>
      <c r="E12" s="136">
        <f aca="true" t="shared" si="5" ref="E12:L12">SUM(E74:E78)</f>
        <v>2223.8610139343923</v>
      </c>
      <c r="F12" s="149">
        <f t="shared" si="5"/>
        <v>2188.940309821434</v>
      </c>
      <c r="G12" s="137">
        <f t="shared" si="5"/>
        <v>2152.798506514967</v>
      </c>
      <c r="H12" s="137">
        <f t="shared" si="5"/>
        <v>2116.19535466445</v>
      </c>
      <c r="I12" s="137">
        <f t="shared" si="5"/>
        <v>2079.374850750959</v>
      </c>
      <c r="J12" s="137">
        <f t="shared" si="5"/>
        <v>2042.1793136413776</v>
      </c>
      <c r="K12" s="137">
        <f t="shared" si="5"/>
        <v>2004.20363343368</v>
      </c>
      <c r="L12" s="140">
        <f t="shared" si="5"/>
        <v>1964.1513386512804</v>
      </c>
    </row>
    <row r="13" spans="1:12" ht="15">
      <c r="A13" s="44" t="s">
        <v>4</v>
      </c>
      <c r="B13" s="136">
        <f aca="true" t="shared" si="6" ref="B13:D13">SUM(B79:B83)</f>
        <v>2322</v>
      </c>
      <c r="C13" s="136">
        <f t="shared" si="6"/>
        <v>2331.3343812623825</v>
      </c>
      <c r="D13" s="136">
        <f t="shared" si="6"/>
        <v>2332.2456398550626</v>
      </c>
      <c r="E13" s="136">
        <f aca="true" t="shared" si="7" ref="E13:L13">SUM(E79:E83)</f>
        <v>2325.3432347522057</v>
      </c>
      <c r="F13" s="149">
        <f t="shared" si="7"/>
        <v>2312.4212492485226</v>
      </c>
      <c r="G13" s="137">
        <f t="shared" si="7"/>
        <v>2294.8705907133594</v>
      </c>
      <c r="H13" s="137">
        <f t="shared" si="7"/>
        <v>2272.403039087186</v>
      </c>
      <c r="I13" s="137">
        <f t="shared" si="7"/>
        <v>2244.5374429643502</v>
      </c>
      <c r="J13" s="137">
        <f t="shared" si="7"/>
        <v>2212.5654459129146</v>
      </c>
      <c r="K13" s="137">
        <f t="shared" si="7"/>
        <v>2178.0818786790846</v>
      </c>
      <c r="L13" s="140">
        <f t="shared" si="7"/>
        <v>2142.3707662103243</v>
      </c>
    </row>
    <row r="14" spans="1:12" ht="15">
      <c r="A14" s="44" t="s">
        <v>5</v>
      </c>
      <c r="B14" s="136">
        <f aca="true" t="shared" si="8" ref="B14:D14">SUM(B84:B88)</f>
        <v>2189</v>
      </c>
      <c r="C14" s="136">
        <f t="shared" si="8"/>
        <v>2201.3962009139896</v>
      </c>
      <c r="D14" s="136">
        <f t="shared" si="8"/>
        <v>2224.653774765798</v>
      </c>
      <c r="E14" s="136">
        <f aca="true" t="shared" si="9" ref="E14:L14">SUM(E84:E88)</f>
        <v>2253.825202663734</v>
      </c>
      <c r="F14" s="149">
        <f t="shared" si="9"/>
        <v>2281.038314795677</v>
      </c>
      <c r="G14" s="137">
        <f t="shared" si="9"/>
        <v>2300.5195209516123</v>
      </c>
      <c r="H14" s="137">
        <f t="shared" si="9"/>
        <v>2310.4198740590546</v>
      </c>
      <c r="I14" s="137">
        <f t="shared" si="9"/>
        <v>2311.8006463520073</v>
      </c>
      <c r="J14" s="137">
        <f t="shared" si="9"/>
        <v>2305.426190426252</v>
      </c>
      <c r="K14" s="137">
        <f t="shared" si="9"/>
        <v>2293.0692329106264</v>
      </c>
      <c r="L14" s="140">
        <f t="shared" si="9"/>
        <v>2276.104840508482</v>
      </c>
    </row>
    <row r="15" spans="1:12" ht="15">
      <c r="A15" s="44" t="s">
        <v>6</v>
      </c>
      <c r="B15" s="136">
        <f aca="true" t="shared" si="10" ref="B15:D15">SUM(B89:B93)</f>
        <v>2283</v>
      </c>
      <c r="C15" s="136">
        <f t="shared" si="10"/>
        <v>2238.684163320637</v>
      </c>
      <c r="D15" s="136">
        <f t="shared" si="10"/>
        <v>2203.4349803663345</v>
      </c>
      <c r="E15" s="136">
        <f aca="true" t="shared" si="11" ref="E15:L15">SUM(E89:E93)</f>
        <v>2178.242828144532</v>
      </c>
      <c r="F15" s="149">
        <f t="shared" si="11"/>
        <v>2164.6956710085283</v>
      </c>
      <c r="G15" s="137">
        <f t="shared" si="11"/>
        <v>2163.34600882092</v>
      </c>
      <c r="H15" s="137">
        <f t="shared" si="11"/>
        <v>2175.3086654823287</v>
      </c>
      <c r="I15" s="137">
        <f t="shared" si="11"/>
        <v>2198.897667270059</v>
      </c>
      <c r="J15" s="137">
        <f t="shared" si="11"/>
        <v>2228.317236221366</v>
      </c>
      <c r="K15" s="137">
        <f t="shared" si="11"/>
        <v>2255.788713957898</v>
      </c>
      <c r="L15" s="140">
        <f t="shared" si="11"/>
        <v>2275.6049436909084</v>
      </c>
    </row>
    <row r="16" spans="1:12" ht="15">
      <c r="A16" s="44" t="s">
        <v>7</v>
      </c>
      <c r="B16" s="136">
        <f aca="true" t="shared" si="12" ref="B16:D16">SUM(B94:B98)</f>
        <v>2524</v>
      </c>
      <c r="C16" s="136">
        <f t="shared" si="12"/>
        <v>2475.741498112695</v>
      </c>
      <c r="D16" s="136">
        <f t="shared" si="12"/>
        <v>2417.753572950456</v>
      </c>
      <c r="E16" s="136">
        <f aca="true" t="shared" si="13" ref="E16:L16">SUM(E94:E98)</f>
        <v>2355.198842165646</v>
      </c>
      <c r="F16" s="149">
        <f t="shared" si="13"/>
        <v>2295.531162304795</v>
      </c>
      <c r="G16" s="137">
        <f t="shared" si="13"/>
        <v>2244.3173645997217</v>
      </c>
      <c r="H16" s="137">
        <f t="shared" si="13"/>
        <v>2202.253490298251</v>
      </c>
      <c r="I16" s="137">
        <f t="shared" si="13"/>
        <v>2168.362967039165</v>
      </c>
      <c r="J16" s="137">
        <f t="shared" si="13"/>
        <v>2144.3297231823663</v>
      </c>
      <c r="K16" s="137">
        <f t="shared" si="13"/>
        <v>2131.735758511888</v>
      </c>
      <c r="L16" s="140">
        <f t="shared" si="13"/>
        <v>2131.1392694610818</v>
      </c>
    </row>
    <row r="17" spans="1:12" ht="15">
      <c r="A17" s="44" t="s">
        <v>8</v>
      </c>
      <c r="B17" s="136">
        <f aca="true" t="shared" si="14" ref="B17:D17">SUM(B99:B103)</f>
        <v>2580</v>
      </c>
      <c r="C17" s="136">
        <f t="shared" si="14"/>
        <v>2557.5790184581265</v>
      </c>
      <c r="D17" s="136">
        <f t="shared" si="14"/>
        <v>2541.50777548481</v>
      </c>
      <c r="E17" s="136">
        <f aca="true" t="shared" si="15" ref="E17:L17">SUM(E99:E103)</f>
        <v>2527.237637642963</v>
      </c>
      <c r="F17" s="149">
        <f t="shared" si="15"/>
        <v>2506.4249599097648</v>
      </c>
      <c r="G17" s="137">
        <f t="shared" si="15"/>
        <v>2473.600693585366</v>
      </c>
      <c r="H17" s="137">
        <f t="shared" si="15"/>
        <v>2427.477952940025</v>
      </c>
      <c r="I17" s="137">
        <f t="shared" si="15"/>
        <v>2371.5864768929487</v>
      </c>
      <c r="J17" s="137">
        <f t="shared" si="15"/>
        <v>2311.1517941136035</v>
      </c>
      <c r="K17" s="137">
        <f t="shared" si="15"/>
        <v>2253.487037145545</v>
      </c>
      <c r="L17" s="140">
        <f t="shared" si="15"/>
        <v>2204.062024964585</v>
      </c>
    </row>
    <row r="18" spans="1:12" ht="15">
      <c r="A18" s="44" t="s">
        <v>9</v>
      </c>
      <c r="B18" s="136">
        <f aca="true" t="shared" si="16" ref="B18:D18">SUM(B104:B108)</f>
        <v>2674</v>
      </c>
      <c r="C18" s="136">
        <f t="shared" si="16"/>
        <v>2660.116568554599</v>
      </c>
      <c r="D18" s="136">
        <f t="shared" si="16"/>
        <v>2630.7714953414015</v>
      </c>
      <c r="E18" s="136">
        <f aca="true" t="shared" si="17" ref="E18:L18">SUM(E104:E108)</f>
        <v>2592.5382414071746</v>
      </c>
      <c r="F18" s="149">
        <f t="shared" si="17"/>
        <v>2554.5311301708807</v>
      </c>
      <c r="G18" s="137">
        <f t="shared" si="17"/>
        <v>2523.042551559921</v>
      </c>
      <c r="H18" s="137">
        <f t="shared" si="17"/>
        <v>2501.1530644954983</v>
      </c>
      <c r="I18" s="137">
        <f t="shared" si="17"/>
        <v>2486.553035048928</v>
      </c>
      <c r="J18" s="137">
        <f t="shared" si="17"/>
        <v>2473.663877224243</v>
      </c>
      <c r="K18" s="137">
        <f t="shared" si="17"/>
        <v>2454.3198540172384</v>
      </c>
      <c r="L18" s="140">
        <f t="shared" si="17"/>
        <v>2423.1618811541684</v>
      </c>
    </row>
    <row r="19" spans="1:12" ht="15">
      <c r="A19" s="44" t="s">
        <v>10</v>
      </c>
      <c r="B19" s="136">
        <f aca="true" t="shared" si="18" ref="B19:D19">SUM(B109:B113)</f>
        <v>2459</v>
      </c>
      <c r="C19" s="136">
        <f t="shared" si="18"/>
        <v>2502.93478450722</v>
      </c>
      <c r="D19" s="136">
        <f t="shared" si="18"/>
        <v>2543.2716083234736</v>
      </c>
      <c r="E19" s="136">
        <f aca="true" t="shared" si="19" ref="E19:L19">SUM(E109:E113)</f>
        <v>2575.9533390671077</v>
      </c>
      <c r="F19" s="149">
        <f t="shared" si="19"/>
        <v>2596.280054420886</v>
      </c>
      <c r="G19" s="137">
        <f t="shared" si="19"/>
        <v>2601.397304152224</v>
      </c>
      <c r="H19" s="137">
        <f t="shared" si="19"/>
        <v>2589.2473011882284</v>
      </c>
      <c r="I19" s="137">
        <f t="shared" si="19"/>
        <v>2561.963326661549</v>
      </c>
      <c r="J19" s="137">
        <f t="shared" si="19"/>
        <v>2525.9832538752653</v>
      </c>
      <c r="K19" s="137">
        <f t="shared" si="19"/>
        <v>2490.1812169461255</v>
      </c>
      <c r="L19" s="140">
        <f t="shared" si="19"/>
        <v>2460.688293477586</v>
      </c>
    </row>
    <row r="20" spans="1:12" ht="15">
      <c r="A20" s="44" t="s">
        <v>11</v>
      </c>
      <c r="B20" s="136">
        <f aca="true" t="shared" si="20" ref="B20:D20">SUM(B114:B118)</f>
        <v>2107</v>
      </c>
      <c r="C20" s="136">
        <f t="shared" si="20"/>
        <v>2162.7989230672883</v>
      </c>
      <c r="D20" s="136">
        <f t="shared" si="20"/>
        <v>2218.514389744264</v>
      </c>
      <c r="E20" s="136">
        <f aca="true" t="shared" si="21" ref="E20:L20">SUM(E114:E118)</f>
        <v>2272.871751751299</v>
      </c>
      <c r="F20" s="149">
        <f t="shared" si="21"/>
        <v>2324.5142672978045</v>
      </c>
      <c r="G20" s="137">
        <f t="shared" si="21"/>
        <v>2372.1715104341074</v>
      </c>
      <c r="H20" s="137">
        <f t="shared" si="21"/>
        <v>2416.4758664929295</v>
      </c>
      <c r="I20" s="137">
        <f t="shared" si="21"/>
        <v>2456.9511708286486</v>
      </c>
      <c r="J20" s="137">
        <f t="shared" si="21"/>
        <v>2490.0247634764874</v>
      </c>
      <c r="K20" s="137">
        <f t="shared" si="21"/>
        <v>2511.1288855865823</v>
      </c>
      <c r="L20" s="140">
        <f t="shared" si="21"/>
        <v>2517.483433916341</v>
      </c>
    </row>
    <row r="21" spans="1:12" ht="15">
      <c r="A21" s="44" t="s">
        <v>12</v>
      </c>
      <c r="B21" s="136">
        <f aca="true" t="shared" si="22" ref="B21:D21">SUM(B119:B123)</f>
        <v>1721</v>
      </c>
      <c r="C21" s="136">
        <f t="shared" si="22"/>
        <v>1786.371398157975</v>
      </c>
      <c r="D21" s="136">
        <f t="shared" si="22"/>
        <v>1845.1066260049547</v>
      </c>
      <c r="E21" s="136">
        <f aca="true" t="shared" si="23" ref="E21:L21">SUM(E119:E123)</f>
        <v>1898.8704365675683</v>
      </c>
      <c r="F21" s="149">
        <f t="shared" si="23"/>
        <v>1951.465131101132</v>
      </c>
      <c r="G21" s="137">
        <f t="shared" si="23"/>
        <v>2005.3711186614553</v>
      </c>
      <c r="H21" s="137">
        <f t="shared" si="23"/>
        <v>2060.4999039047602</v>
      </c>
      <c r="I21" s="137">
        <f t="shared" si="23"/>
        <v>2115.2713083584786</v>
      </c>
      <c r="J21" s="137">
        <f t="shared" si="23"/>
        <v>2168.779048202004</v>
      </c>
      <c r="K21" s="137">
        <f t="shared" si="23"/>
        <v>2219.7320314379213</v>
      </c>
      <c r="L21" s="140">
        <f t="shared" si="23"/>
        <v>2266.9155264178967</v>
      </c>
    </row>
    <row r="22" spans="1:12" ht="15">
      <c r="A22" s="44" t="s">
        <v>13</v>
      </c>
      <c r="B22" s="136">
        <f aca="true" t="shared" si="24" ref="B22:D22">SUM(B124:B128)</f>
        <v>1230</v>
      </c>
      <c r="C22" s="136">
        <f t="shared" si="24"/>
        <v>1298.2904799620892</v>
      </c>
      <c r="D22" s="136">
        <f t="shared" si="24"/>
        <v>1375.5827533076974</v>
      </c>
      <c r="E22" s="136">
        <f aca="true" t="shared" si="25" ref="E22:L22">SUM(E124:E128)</f>
        <v>1457.1105015984454</v>
      </c>
      <c r="F22" s="149">
        <f t="shared" si="25"/>
        <v>1536.1689365664542</v>
      </c>
      <c r="G22" s="137">
        <f t="shared" si="25"/>
        <v>1608.2452392815053</v>
      </c>
      <c r="H22" s="137">
        <f t="shared" si="25"/>
        <v>1671.8178206544808</v>
      </c>
      <c r="I22" s="137">
        <f t="shared" si="25"/>
        <v>1728.4471826843012</v>
      </c>
      <c r="J22" s="137">
        <f t="shared" si="25"/>
        <v>1780.5200215717164</v>
      </c>
      <c r="K22" s="137">
        <f t="shared" si="25"/>
        <v>1831.5795361357918</v>
      </c>
      <c r="L22" s="140">
        <f t="shared" si="25"/>
        <v>1883.9337849379574</v>
      </c>
    </row>
    <row r="23" spans="1:12" ht="15">
      <c r="A23" s="44" t="s">
        <v>17</v>
      </c>
      <c r="B23" s="136">
        <f aca="true" t="shared" si="26" ref="B23:D23">SUM(B129:B139)</f>
        <v>2546</v>
      </c>
      <c r="C23" s="136">
        <f t="shared" si="26"/>
        <v>2629.512346034612</v>
      </c>
      <c r="D23" s="150">
        <f t="shared" si="26"/>
        <v>2716.3352244267226</v>
      </c>
      <c r="E23" s="150">
        <f aca="true" t="shared" si="27" ref="E23:L23">SUM(E129:E139)</f>
        <v>2809.096667550127</v>
      </c>
      <c r="F23" s="233">
        <f t="shared" si="27"/>
        <v>2911.2501204390283</v>
      </c>
      <c r="G23" s="141">
        <f t="shared" si="27"/>
        <v>3024.9609842798436</v>
      </c>
      <c r="H23" s="141">
        <f t="shared" si="27"/>
        <v>3150.870422159155</v>
      </c>
      <c r="I23" s="141">
        <f t="shared" si="27"/>
        <v>3287.7199540111274</v>
      </c>
      <c r="J23" s="141">
        <f t="shared" si="27"/>
        <v>3433.3922040067782</v>
      </c>
      <c r="K23" s="141">
        <f t="shared" si="27"/>
        <v>3584.971222727423</v>
      </c>
      <c r="L23" s="142">
        <f t="shared" si="27"/>
        <v>3740.3420115810877</v>
      </c>
    </row>
    <row r="24" spans="1:12" ht="15">
      <c r="A24" s="116" t="s">
        <v>14</v>
      </c>
      <c r="B24" s="119">
        <f aca="true" t="shared" si="28" ref="B24:L24">SUM(B10:B23)</f>
        <v>31086</v>
      </c>
      <c r="C24" s="119">
        <f t="shared" si="28"/>
        <v>31209.71465256392</v>
      </c>
      <c r="D24" s="51">
        <f t="shared" si="28"/>
        <v>31327.618910441004</v>
      </c>
      <c r="E24" s="51">
        <f t="shared" si="28"/>
        <v>31438.284840470144</v>
      </c>
      <c r="F24" s="51">
        <f t="shared" si="28"/>
        <v>31541.795521478754</v>
      </c>
      <c r="G24" s="119">
        <f t="shared" si="28"/>
        <v>31638.245533558</v>
      </c>
      <c r="H24" s="119">
        <f t="shared" si="28"/>
        <v>31727.725936948853</v>
      </c>
      <c r="I24" s="119">
        <f t="shared" si="28"/>
        <v>31807.39103779388</v>
      </c>
      <c r="J24" s="119">
        <f t="shared" si="28"/>
        <v>31877.310023378704</v>
      </c>
      <c r="K24" s="119">
        <f t="shared" si="28"/>
        <v>31937.49586268123</v>
      </c>
      <c r="L24" s="119">
        <f t="shared" si="28"/>
        <v>31987.910120472177</v>
      </c>
    </row>
    <row r="25" spans="1:12" ht="15">
      <c r="A25" s="1"/>
      <c r="B25" s="1"/>
      <c r="C25" s="1"/>
      <c r="D25" s="1"/>
      <c r="E25" s="1"/>
      <c r="F25" s="1"/>
      <c r="G25" s="1"/>
      <c r="H25" s="1"/>
      <c r="I25" s="1"/>
      <c r="J25" s="1"/>
      <c r="K25" s="1"/>
      <c r="L25" s="1"/>
    </row>
    <row r="26" spans="1:12" ht="17.25">
      <c r="A26" s="5" t="s">
        <v>134</v>
      </c>
      <c r="B26" s="1"/>
      <c r="C26" s="1"/>
      <c r="D26" s="1"/>
      <c r="E26" s="1"/>
      <c r="F26" s="1"/>
      <c r="G26" s="1"/>
      <c r="H26" s="1"/>
      <c r="I26" s="1"/>
      <c r="J26" s="1"/>
      <c r="K26" s="1"/>
      <c r="L26" s="1"/>
    </row>
    <row r="27" spans="1:12" ht="15">
      <c r="A27" s="114" t="s">
        <v>0</v>
      </c>
      <c r="B27" s="115">
        <v>2010</v>
      </c>
      <c r="C27" s="115">
        <v>2011</v>
      </c>
      <c r="D27" s="52">
        <v>2012</v>
      </c>
      <c r="E27" s="52">
        <v>2013</v>
      </c>
      <c r="F27" s="52">
        <v>2014</v>
      </c>
      <c r="G27" s="52">
        <v>2015</v>
      </c>
      <c r="H27" s="52">
        <v>2016</v>
      </c>
      <c r="I27" s="52">
        <v>2017</v>
      </c>
      <c r="J27" s="52">
        <v>2018</v>
      </c>
      <c r="K27" s="52">
        <v>2019</v>
      </c>
      <c r="L27" s="52">
        <v>2020</v>
      </c>
    </row>
    <row r="28" spans="1:12" ht="15">
      <c r="A28" s="43" t="s">
        <v>1</v>
      </c>
      <c r="B28" s="136">
        <f aca="true" t="shared" si="29" ref="B28:E28">SUM(B144:B148)</f>
        <v>1887.537483426919</v>
      </c>
      <c r="C28" s="136">
        <f t="shared" si="29"/>
        <v>1864.6580609016362</v>
      </c>
      <c r="D28" s="147">
        <f t="shared" si="29"/>
        <v>1846.029808233344</v>
      </c>
      <c r="E28" s="147">
        <f t="shared" si="29"/>
        <v>1832.1039736493985</v>
      </c>
      <c r="F28" s="148">
        <f aca="true" t="shared" si="30" ref="F28:L28">SUM(F144:F148)</f>
        <v>1823.328676558741</v>
      </c>
      <c r="G28" s="138">
        <f t="shared" si="30"/>
        <v>1820.7213267332836</v>
      </c>
      <c r="H28" s="138">
        <f t="shared" si="30"/>
        <v>1805.7912161350885</v>
      </c>
      <c r="I28" s="138">
        <f t="shared" si="30"/>
        <v>1789.307875891614</v>
      </c>
      <c r="J28" s="138">
        <f t="shared" si="30"/>
        <v>1771.1157282662934</v>
      </c>
      <c r="K28" s="138">
        <f t="shared" si="30"/>
        <v>1751.0241314717118</v>
      </c>
      <c r="L28" s="139">
        <f t="shared" si="30"/>
        <v>1728.8184287674435</v>
      </c>
    </row>
    <row r="29" spans="1:12" ht="15">
      <c r="A29" s="44" t="s">
        <v>2</v>
      </c>
      <c r="B29" s="136">
        <f aca="true" t="shared" si="31" ref="B29:D29">SUM(B149:B153)</f>
        <v>2071.6826622514905</v>
      </c>
      <c r="C29" s="136">
        <f t="shared" si="31"/>
        <v>2033.5871425496648</v>
      </c>
      <c r="D29" s="136">
        <f t="shared" si="31"/>
        <v>1995.2360169216665</v>
      </c>
      <c r="E29" s="136">
        <f aca="true" t="shared" si="32" ref="E29:L29">SUM(E149:E153)</f>
        <v>1956.6263832879258</v>
      </c>
      <c r="F29" s="149">
        <f t="shared" si="32"/>
        <v>1917.604524104177</v>
      </c>
      <c r="G29" s="137">
        <f t="shared" si="32"/>
        <v>1877.4143173908549</v>
      </c>
      <c r="H29" s="137">
        <f t="shared" si="32"/>
        <v>1854.7935417391668</v>
      </c>
      <c r="I29" s="137">
        <f t="shared" si="32"/>
        <v>1836.435119150231</v>
      </c>
      <c r="J29" s="137">
        <f t="shared" si="32"/>
        <v>1822.7688497731033</v>
      </c>
      <c r="K29" s="137">
        <f t="shared" si="32"/>
        <v>1814.2420919461822</v>
      </c>
      <c r="L29" s="140">
        <f t="shared" si="32"/>
        <v>1811.8700679822643</v>
      </c>
    </row>
    <row r="30" spans="1:12" ht="15">
      <c r="A30" s="44" t="s">
        <v>3</v>
      </c>
      <c r="B30" s="136">
        <f aca="true" t="shared" si="33" ref="B30:D30">SUM(B154:B158)</f>
        <v>2232.6286032038824</v>
      </c>
      <c r="C30" s="136">
        <f t="shared" si="33"/>
        <v>2206.64783734353</v>
      </c>
      <c r="D30" s="136">
        <f t="shared" si="33"/>
        <v>2176.057267282201</v>
      </c>
      <c r="E30" s="136">
        <f aca="true" t="shared" si="34" ref="E30:L30">SUM(E154:E158)</f>
        <v>2141.9770595153745</v>
      </c>
      <c r="F30" s="149">
        <f t="shared" si="34"/>
        <v>2105.7024434004798</v>
      </c>
      <c r="G30" s="137">
        <f t="shared" si="34"/>
        <v>2068.2668353344993</v>
      </c>
      <c r="H30" s="137">
        <f t="shared" si="34"/>
        <v>2030.3044333504631</v>
      </c>
      <c r="I30" s="137">
        <f t="shared" si="34"/>
        <v>1992.0823776428688</v>
      </c>
      <c r="J30" s="137">
        <f t="shared" si="34"/>
        <v>1953.5979268959197</v>
      </c>
      <c r="K30" s="137">
        <f t="shared" si="34"/>
        <v>1914.6977097290378</v>
      </c>
      <c r="L30" s="140">
        <f t="shared" si="34"/>
        <v>1874.626943383782</v>
      </c>
    </row>
    <row r="31" spans="1:12" ht="15">
      <c r="A31" s="44" t="s">
        <v>4</v>
      </c>
      <c r="B31" s="136">
        <f aca="true" t="shared" si="35" ref="B31:D31">SUM(B159:B163)</f>
        <v>2277.578354795385</v>
      </c>
      <c r="C31" s="136">
        <f t="shared" si="35"/>
        <v>2282.80354929291</v>
      </c>
      <c r="D31" s="136">
        <f t="shared" si="35"/>
        <v>2278.989983634761</v>
      </c>
      <c r="E31" s="136">
        <f aca="true" t="shared" si="36" ref="E31:L31">SUM(E159:E163)</f>
        <v>2267.1451811564616</v>
      </c>
      <c r="F31" s="149">
        <f t="shared" si="36"/>
        <v>2249.4925418792986</v>
      </c>
      <c r="G31" s="137">
        <f t="shared" si="36"/>
        <v>2227.787532560759</v>
      </c>
      <c r="H31" s="137">
        <f t="shared" si="36"/>
        <v>2201.9608275437904</v>
      </c>
      <c r="I31" s="137">
        <f t="shared" si="36"/>
        <v>2171.5293753362403</v>
      </c>
      <c r="J31" s="137">
        <f t="shared" si="36"/>
        <v>2137.6107386822173</v>
      </c>
      <c r="K31" s="137">
        <f t="shared" si="36"/>
        <v>2101.4971977020423</v>
      </c>
      <c r="L31" s="140">
        <f t="shared" si="36"/>
        <v>2064.219898984551</v>
      </c>
    </row>
    <row r="32" spans="1:12" ht="15">
      <c r="A32" s="44" t="s">
        <v>5</v>
      </c>
      <c r="B32" s="136">
        <f aca="true" t="shared" si="37" ref="B32:D32">SUM(B164:B168)</f>
        <v>2181.3138728267104</v>
      </c>
      <c r="C32" s="136">
        <f t="shared" si="37"/>
        <v>2187.860419371831</v>
      </c>
      <c r="D32" s="136">
        <f t="shared" si="37"/>
        <v>2206.7636935095816</v>
      </c>
      <c r="E32" s="136">
        <f aca="true" t="shared" si="38" ref="E32:L32">SUM(E164:E168)</f>
        <v>2231.9744856533016</v>
      </c>
      <c r="F32" s="149">
        <f t="shared" si="38"/>
        <v>2255.3022459255226</v>
      </c>
      <c r="G32" s="137">
        <f t="shared" si="38"/>
        <v>2270.6937163002453</v>
      </c>
      <c r="H32" s="137">
        <f t="shared" si="38"/>
        <v>2276.0406773042573</v>
      </c>
      <c r="I32" s="137">
        <f t="shared" si="38"/>
        <v>2272.3734938014704</v>
      </c>
      <c r="J32" s="137">
        <f t="shared" si="38"/>
        <v>2260.6954227841416</v>
      </c>
      <c r="K32" s="137">
        <f t="shared" si="38"/>
        <v>2243.221415518697</v>
      </c>
      <c r="L32" s="140">
        <f t="shared" si="38"/>
        <v>2221.700319858011</v>
      </c>
    </row>
    <row r="33" spans="1:12" ht="15">
      <c r="A33" s="44" t="s">
        <v>6</v>
      </c>
      <c r="B33" s="136">
        <f aca="true" t="shared" si="39" ref="B33:D33">SUM(B169:B173)</f>
        <v>2323.098188561142</v>
      </c>
      <c r="C33" s="136">
        <f t="shared" si="39"/>
        <v>2271.7596532257808</v>
      </c>
      <c r="D33" s="136">
        <f t="shared" si="39"/>
        <v>2229.332370608068</v>
      </c>
      <c r="E33" s="136">
        <f aca="true" t="shared" si="40" ref="E33:L33">SUM(E169:E173)</f>
        <v>2197.5287444809674</v>
      </c>
      <c r="F33" s="149">
        <f t="shared" si="40"/>
        <v>2177.8348056644118</v>
      </c>
      <c r="G33" s="137">
        <f t="shared" si="40"/>
        <v>2170.7255705786756</v>
      </c>
      <c r="H33" s="137">
        <f t="shared" si="40"/>
        <v>2177.4742498018795</v>
      </c>
      <c r="I33" s="137">
        <f t="shared" si="40"/>
        <v>2196.5107615650545</v>
      </c>
      <c r="J33" s="137">
        <f t="shared" si="40"/>
        <v>2221.8148955231486</v>
      </c>
      <c r="K33" s="137">
        <f t="shared" si="40"/>
        <v>2245.2352862642692</v>
      </c>
      <c r="L33" s="140">
        <f t="shared" si="40"/>
        <v>2260.747969294845</v>
      </c>
    </row>
    <row r="34" spans="1:12" ht="15">
      <c r="A34" s="44" t="s">
        <v>7</v>
      </c>
      <c r="B34" s="136">
        <f aca="true" t="shared" si="41" ref="B34:D34">SUM(B174:B178)</f>
        <v>2628.9079620656858</v>
      </c>
      <c r="C34" s="136">
        <f t="shared" si="41"/>
        <v>2574.8368770925936</v>
      </c>
      <c r="D34" s="136">
        <f t="shared" si="41"/>
        <v>2508.9241021543266</v>
      </c>
      <c r="E34" s="136">
        <f aca="true" t="shared" si="42" ref="E34:L34">SUM(E174:E178)</f>
        <v>2437.085048623768</v>
      </c>
      <c r="F34" s="149">
        <f t="shared" si="42"/>
        <v>2367.7253292539845</v>
      </c>
      <c r="G34" s="137">
        <f t="shared" si="42"/>
        <v>2307.203591950012</v>
      </c>
      <c r="H34" s="137">
        <f t="shared" si="42"/>
        <v>2256.5337301837467</v>
      </c>
      <c r="I34" s="137">
        <f t="shared" si="42"/>
        <v>2214.692842074503</v>
      </c>
      <c r="J34" s="137">
        <f t="shared" si="42"/>
        <v>2183.3882118318047</v>
      </c>
      <c r="K34" s="137">
        <f t="shared" si="42"/>
        <v>2164.10299300464</v>
      </c>
      <c r="L34" s="140">
        <f t="shared" si="42"/>
        <v>2157.314439180415</v>
      </c>
    </row>
    <row r="35" spans="1:12" ht="15">
      <c r="A35" s="44" t="s">
        <v>8</v>
      </c>
      <c r="B35" s="136">
        <f aca="true" t="shared" si="43" ref="B35:D35">SUM(B179:B183)</f>
        <v>2729.1074420344617</v>
      </c>
      <c r="C35" s="136">
        <f t="shared" si="43"/>
        <v>2703.421545271151</v>
      </c>
      <c r="D35" s="136">
        <f t="shared" si="43"/>
        <v>2685.7824117599293</v>
      </c>
      <c r="E35" s="136">
        <f aca="true" t="shared" si="44" ref="E35:L35">SUM(E179:E183)</f>
        <v>2669.833121785928</v>
      </c>
      <c r="F35" s="149">
        <f t="shared" si="44"/>
        <v>2646.163523389213</v>
      </c>
      <c r="G35" s="137">
        <f t="shared" si="44"/>
        <v>2608.5126223959874</v>
      </c>
      <c r="H35" s="137">
        <f t="shared" si="44"/>
        <v>2555.250849598087</v>
      </c>
      <c r="I35" s="137">
        <f t="shared" si="44"/>
        <v>2490.211219802764</v>
      </c>
      <c r="J35" s="137">
        <f t="shared" si="44"/>
        <v>2419.2624696555135</v>
      </c>
      <c r="K35" s="137">
        <f t="shared" si="44"/>
        <v>2350.747831246235</v>
      </c>
      <c r="L35" s="140">
        <f t="shared" si="44"/>
        <v>2290.9820847804085</v>
      </c>
    </row>
    <row r="36" spans="1:12" ht="15">
      <c r="A36" s="44" t="s">
        <v>9</v>
      </c>
      <c r="B36" s="136">
        <f aca="true" t="shared" si="45" ref="B36:D36">SUM(B184:B188)</f>
        <v>2869.2120374366036</v>
      </c>
      <c r="C36" s="136">
        <f t="shared" si="45"/>
        <v>2855.562448189507</v>
      </c>
      <c r="D36" s="136">
        <f t="shared" si="45"/>
        <v>2824.0007696395683</v>
      </c>
      <c r="E36" s="136">
        <f aca="true" t="shared" si="46" ref="E36:L36">SUM(E184:E188)</f>
        <v>2781.906327815235</v>
      </c>
      <c r="F36" s="149">
        <f t="shared" si="46"/>
        <v>2739.557987822339</v>
      </c>
      <c r="G36" s="137">
        <f t="shared" si="46"/>
        <v>2704.117550792546</v>
      </c>
      <c r="H36" s="137">
        <f t="shared" si="46"/>
        <v>2679.1605741762833</v>
      </c>
      <c r="I36" s="137">
        <f t="shared" si="46"/>
        <v>2662.152416324813</v>
      </c>
      <c r="J36" s="137">
        <f t="shared" si="46"/>
        <v>2646.792595649333</v>
      </c>
      <c r="K36" s="137">
        <f t="shared" si="46"/>
        <v>2623.7524081532706</v>
      </c>
      <c r="L36" s="140">
        <f t="shared" si="46"/>
        <v>2586.823203140004</v>
      </c>
    </row>
    <row r="37" spans="1:12" ht="15">
      <c r="A37" s="44" t="s">
        <v>10</v>
      </c>
      <c r="B37" s="136">
        <f aca="true" t="shared" si="47" ref="B37:D37">SUM(B189:B193)</f>
        <v>2663.1985751200455</v>
      </c>
      <c r="C37" s="136">
        <f t="shared" si="47"/>
        <v>2715.443854010034</v>
      </c>
      <c r="D37" s="136">
        <f t="shared" si="47"/>
        <v>2763.171868747388</v>
      </c>
      <c r="E37" s="136">
        <f aca="true" t="shared" si="48" ref="E37:L37">SUM(E189:E193)</f>
        <v>2802.1489818813143</v>
      </c>
      <c r="F37" s="149">
        <f t="shared" si="48"/>
        <v>2826.9254842769624</v>
      </c>
      <c r="G37" s="137">
        <f t="shared" si="48"/>
        <v>2834.1194621608624</v>
      </c>
      <c r="H37" s="137">
        <f t="shared" si="48"/>
        <v>2821.2652877797514</v>
      </c>
      <c r="I37" s="137">
        <f t="shared" si="48"/>
        <v>2790.6978932887223</v>
      </c>
      <c r="J37" s="137">
        <f t="shared" si="48"/>
        <v>2749.7065450324853</v>
      </c>
      <c r="K37" s="137">
        <f t="shared" si="48"/>
        <v>2708.4472897879864</v>
      </c>
      <c r="L37" s="140">
        <f t="shared" si="48"/>
        <v>2673.9966942831315</v>
      </c>
    </row>
    <row r="38" spans="1:12" ht="15">
      <c r="A38" s="44" t="s">
        <v>11</v>
      </c>
      <c r="B38" s="136">
        <f aca="true" t="shared" si="49" ref="B38:D38">SUM(B194:B198)</f>
        <v>2304.677867321607</v>
      </c>
      <c r="C38" s="136">
        <f t="shared" si="49"/>
        <v>2370.542628892807</v>
      </c>
      <c r="D38" s="136">
        <f t="shared" si="49"/>
        <v>2435.8304047712377</v>
      </c>
      <c r="E38" s="136">
        <f aca="true" t="shared" si="50" ref="E38:L38">SUM(E194:E198)</f>
        <v>2499.5042944207985</v>
      </c>
      <c r="F38" s="149">
        <f t="shared" si="50"/>
        <v>2560.0744758942515</v>
      </c>
      <c r="G38" s="137">
        <f t="shared" si="50"/>
        <v>2616.110573300726</v>
      </c>
      <c r="H38" s="137">
        <f t="shared" si="50"/>
        <v>2668.3128895743707</v>
      </c>
      <c r="I38" s="137">
        <f t="shared" si="50"/>
        <v>2716.083029232407</v>
      </c>
      <c r="J38" s="137">
        <f t="shared" si="50"/>
        <v>2755.244857480788</v>
      </c>
      <c r="K38" s="137">
        <f t="shared" si="50"/>
        <v>2780.4231558440138</v>
      </c>
      <c r="L38" s="140">
        <f t="shared" si="50"/>
        <v>2788.2802176841715</v>
      </c>
    </row>
    <row r="39" spans="1:12" ht="15">
      <c r="A39" s="44" t="s">
        <v>12</v>
      </c>
      <c r="B39" s="136">
        <f aca="true" t="shared" si="51" ref="B39:D39">SUM(B199:B203)</f>
        <v>1904.4543671074373</v>
      </c>
      <c r="C39" s="136">
        <f t="shared" si="51"/>
        <v>1982.4755977300147</v>
      </c>
      <c r="D39" s="136">
        <f t="shared" si="51"/>
        <v>2052.101442550873</v>
      </c>
      <c r="E39" s="136">
        <f aca="true" t="shared" si="52" ref="E39:L39">SUM(E199:E203)</f>
        <v>2116.0812558868356</v>
      </c>
      <c r="F39" s="149">
        <f t="shared" si="52"/>
        <v>2178.649117235292</v>
      </c>
      <c r="G39" s="137">
        <f t="shared" si="52"/>
        <v>2242.6096632087347</v>
      </c>
      <c r="H39" s="137">
        <f t="shared" si="52"/>
        <v>2307.844489226727</v>
      </c>
      <c r="I39" s="137">
        <f t="shared" si="52"/>
        <v>2372.538441092905</v>
      </c>
      <c r="J39" s="137">
        <f t="shared" si="52"/>
        <v>2435.680995596808</v>
      </c>
      <c r="K39" s="137">
        <f t="shared" si="52"/>
        <v>2495.8229973916173</v>
      </c>
      <c r="L39" s="140">
        <f t="shared" si="52"/>
        <v>2551.5686732352615</v>
      </c>
    </row>
    <row r="40" spans="1:12" ht="15">
      <c r="A40" s="44" t="s">
        <v>13</v>
      </c>
      <c r="B40" s="136">
        <f aca="true" t="shared" si="53" ref="B40:D40">SUM(B204:B208)</f>
        <v>1386.124164151518</v>
      </c>
      <c r="C40" s="136">
        <f t="shared" si="53"/>
        <v>1465.527544320822</v>
      </c>
      <c r="D40" s="136">
        <f t="shared" si="53"/>
        <v>1555.89918838508</v>
      </c>
      <c r="E40" s="136">
        <f aca="true" t="shared" si="54" ref="E40:L40">SUM(E204:E208)</f>
        <v>1651.7515285571249</v>
      </c>
      <c r="F40" s="149">
        <f t="shared" si="54"/>
        <v>1745.3143557205321</v>
      </c>
      <c r="G40" s="137">
        <f t="shared" si="54"/>
        <v>1831.2035019210346</v>
      </c>
      <c r="H40" s="137">
        <f t="shared" si="54"/>
        <v>1907.459808512684</v>
      </c>
      <c r="I40" s="137">
        <f t="shared" si="54"/>
        <v>1975.7220620599828</v>
      </c>
      <c r="J40" s="137">
        <f t="shared" si="54"/>
        <v>2038.62553118114</v>
      </c>
      <c r="K40" s="137">
        <f t="shared" si="54"/>
        <v>2100.2314762493083</v>
      </c>
      <c r="L40" s="140">
        <f t="shared" si="54"/>
        <v>2163.227921892828</v>
      </c>
    </row>
    <row r="41" spans="1:12" ht="15">
      <c r="A41" s="44" t="s">
        <v>17</v>
      </c>
      <c r="B41" s="136">
        <f aca="true" t="shared" si="55" ref="B41:D41">SUM(B209:B219)</f>
        <v>3245.2349649529324</v>
      </c>
      <c r="C41" s="136">
        <f t="shared" si="55"/>
        <v>3357.57940344497</v>
      </c>
      <c r="D41" s="150">
        <f t="shared" si="55"/>
        <v>3474.4494226163115</v>
      </c>
      <c r="E41" s="150">
        <f aca="true" t="shared" si="56" ref="E41:L41">SUM(E209:E219)</f>
        <v>3599.093642371662</v>
      </c>
      <c r="F41" s="233">
        <f t="shared" si="56"/>
        <v>3629.0990579298896</v>
      </c>
      <c r="G41" s="141">
        <f t="shared" si="56"/>
        <v>3778.407907187273</v>
      </c>
      <c r="H41" s="141">
        <f t="shared" si="56"/>
        <v>3834.8884208585896</v>
      </c>
      <c r="I41" s="141">
        <f t="shared" si="56"/>
        <v>4009.5630963550557</v>
      </c>
      <c r="J41" s="141">
        <f t="shared" si="56"/>
        <v>4087.7861606157758</v>
      </c>
      <c r="K41" s="141">
        <f t="shared" si="56"/>
        <v>4278.877466505301</v>
      </c>
      <c r="L41" s="142">
        <f t="shared" si="56"/>
        <v>4367.81829973262</v>
      </c>
    </row>
    <row r="42" spans="1:12" ht="15">
      <c r="A42" s="116" t="s">
        <v>14</v>
      </c>
      <c r="B42" s="117">
        <f aca="true" t="shared" si="57" ref="B42:L42">SUM(B28:B41)</f>
        <v>32704.756545255823</v>
      </c>
      <c r="C42" s="117">
        <f t="shared" si="57"/>
        <v>32872.70656163726</v>
      </c>
      <c r="D42" s="49">
        <f t="shared" si="57"/>
        <v>33032.56875081434</v>
      </c>
      <c r="E42" s="49">
        <f t="shared" si="57"/>
        <v>33184.760029086094</v>
      </c>
      <c r="F42" s="49">
        <f t="shared" si="57"/>
        <v>33222.774569055095</v>
      </c>
      <c r="G42" s="49">
        <f t="shared" si="57"/>
        <v>33357.8941718155</v>
      </c>
      <c r="H42" s="49">
        <f t="shared" si="57"/>
        <v>33377.08099578488</v>
      </c>
      <c r="I42" s="49">
        <f t="shared" si="57"/>
        <v>33489.900003618626</v>
      </c>
      <c r="J42" s="49">
        <f t="shared" si="57"/>
        <v>33484.09092896848</v>
      </c>
      <c r="K42" s="49">
        <f t="shared" si="57"/>
        <v>33572.323450814314</v>
      </c>
      <c r="L42" s="49">
        <f t="shared" si="57"/>
        <v>33541.99516219974</v>
      </c>
    </row>
    <row r="43" spans="1:12" ht="15">
      <c r="A43" s="1"/>
      <c r="B43" s="1"/>
      <c r="C43" s="1"/>
      <c r="D43" s="1"/>
      <c r="E43" s="1"/>
      <c r="F43" s="1"/>
      <c r="G43" s="1"/>
      <c r="H43" s="1"/>
      <c r="I43" s="1"/>
      <c r="J43" s="1"/>
      <c r="K43" s="1"/>
      <c r="L43" s="1"/>
    </row>
    <row r="44" spans="1:12" ht="17.25">
      <c r="A44" s="5" t="s">
        <v>135</v>
      </c>
      <c r="B44" s="1"/>
      <c r="C44" s="1"/>
      <c r="D44" s="1"/>
      <c r="E44" s="1"/>
      <c r="F44" s="1"/>
      <c r="G44" s="1"/>
      <c r="H44" s="1"/>
      <c r="I44" s="1"/>
      <c r="J44" s="1"/>
      <c r="K44" s="1"/>
      <c r="L44" s="1"/>
    </row>
    <row r="45" spans="1:12" ht="15">
      <c r="A45" s="114" t="s">
        <v>0</v>
      </c>
      <c r="B45" s="115">
        <v>2010</v>
      </c>
      <c r="C45" s="115">
        <v>2011</v>
      </c>
      <c r="D45" s="52">
        <v>2012</v>
      </c>
      <c r="E45" s="52">
        <v>2013</v>
      </c>
      <c r="F45" s="52">
        <v>2014</v>
      </c>
      <c r="G45" s="115">
        <v>2015</v>
      </c>
      <c r="H45" s="115">
        <v>2016</v>
      </c>
      <c r="I45" s="115">
        <v>2017</v>
      </c>
      <c r="J45" s="115">
        <v>2018</v>
      </c>
      <c r="K45" s="115">
        <v>2019</v>
      </c>
      <c r="L45" s="115">
        <v>2020</v>
      </c>
    </row>
    <row r="46" spans="1:12" ht="15">
      <c r="A46" s="43" t="s">
        <v>1</v>
      </c>
      <c r="B46" s="136">
        <f aca="true" t="shared" si="58" ref="B46:D46">B10+B28</f>
        <v>3871.5374834269187</v>
      </c>
      <c r="C46" s="136">
        <f t="shared" si="58"/>
        <v>3823.0268476695337</v>
      </c>
      <c r="D46" s="147">
        <f t="shared" si="58"/>
        <v>3783.2358407361744</v>
      </c>
      <c r="E46" s="147">
        <f aca="true" t="shared" si="59" ref="E46:L46">E10+E28</f>
        <v>3752.7014181255054</v>
      </c>
      <c r="F46" s="148">
        <f t="shared" si="59"/>
        <v>3732.528075512785</v>
      </c>
      <c r="G46" s="138">
        <f t="shared" si="59"/>
        <v>3725.267943249315</v>
      </c>
      <c r="H46" s="138">
        <f t="shared" si="59"/>
        <v>3695.0085007018542</v>
      </c>
      <c r="I46" s="138">
        <f t="shared" si="59"/>
        <v>3661.5547771932083</v>
      </c>
      <c r="J46" s="138">
        <f t="shared" si="59"/>
        <v>3624.5922222707322</v>
      </c>
      <c r="K46" s="138">
        <f t="shared" si="59"/>
        <v>3583.7322639174517</v>
      </c>
      <c r="L46" s="139">
        <f t="shared" si="59"/>
        <v>3538.5365346927724</v>
      </c>
    </row>
    <row r="47" spans="1:12" ht="15">
      <c r="A47" s="44" t="s">
        <v>2</v>
      </c>
      <c r="B47" s="136">
        <f aca="true" t="shared" si="60" ref="B47:D47">B11+B29</f>
        <v>4231.682662251491</v>
      </c>
      <c r="C47" s="136">
        <f t="shared" si="60"/>
        <v>4155.614169711704</v>
      </c>
      <c r="D47" s="136">
        <f t="shared" si="60"/>
        <v>4080.2023226543915</v>
      </c>
      <c r="E47" s="136">
        <f aca="true" t="shared" si="61" ref="E47:L47">E11+E29</f>
        <v>4004.164082036764</v>
      </c>
      <c r="F47" s="149">
        <f t="shared" si="61"/>
        <v>3926.9393395439815</v>
      </c>
      <c r="G47" s="137">
        <f t="shared" si="61"/>
        <v>3846.4718408778253</v>
      </c>
      <c r="H47" s="137">
        <f t="shared" si="61"/>
        <v>3799.1794386949077</v>
      </c>
      <c r="I47" s="137">
        <f t="shared" si="61"/>
        <v>3760.113226779995</v>
      </c>
      <c r="J47" s="137">
        <f t="shared" si="61"/>
        <v>3730.26950729299</v>
      </c>
      <c r="K47" s="137">
        <f t="shared" si="61"/>
        <v>3710.750820691871</v>
      </c>
      <c r="L47" s="140">
        <f t="shared" si="61"/>
        <v>3704.103967557412</v>
      </c>
    </row>
    <row r="48" spans="1:12" ht="15">
      <c r="A48" s="44" t="s">
        <v>3</v>
      </c>
      <c r="B48" s="136">
        <f aca="true" t="shared" si="62" ref="B48:D48">B12+B30</f>
        <v>4539.628603203882</v>
      </c>
      <c r="C48" s="136">
        <f t="shared" si="62"/>
        <v>4491.206913625898</v>
      </c>
      <c r="D48" s="136">
        <f t="shared" si="62"/>
        <v>4432.325998916669</v>
      </c>
      <c r="E48" s="136">
        <f aca="true" t="shared" si="63" ref="E48:L48">E12+E30</f>
        <v>4365.838073449767</v>
      </c>
      <c r="F48" s="149">
        <f t="shared" si="63"/>
        <v>4294.642753221913</v>
      </c>
      <c r="G48" s="137">
        <f t="shared" si="63"/>
        <v>4221.065341849466</v>
      </c>
      <c r="H48" s="137">
        <f t="shared" si="63"/>
        <v>4146.499788014913</v>
      </c>
      <c r="I48" s="137">
        <f t="shared" si="63"/>
        <v>4071.457228393828</v>
      </c>
      <c r="J48" s="137">
        <f t="shared" si="63"/>
        <v>3995.777240537297</v>
      </c>
      <c r="K48" s="137">
        <f t="shared" si="63"/>
        <v>3918.9013431627177</v>
      </c>
      <c r="L48" s="140">
        <f t="shared" si="63"/>
        <v>3838.778282035062</v>
      </c>
    </row>
    <row r="49" spans="1:12" ht="15">
      <c r="A49" s="44" t="s">
        <v>4</v>
      </c>
      <c r="B49" s="136">
        <f aca="true" t="shared" si="64" ref="B49:C59">B13+B31</f>
        <v>4599.578354795385</v>
      </c>
      <c r="C49" s="136">
        <f t="shared" si="64"/>
        <v>4614.137930555293</v>
      </c>
      <c r="D49" s="136">
        <f aca="true" t="shared" si="65" ref="D49:L49">D13+D31</f>
        <v>4611.235623489823</v>
      </c>
      <c r="E49" s="136">
        <f t="shared" si="65"/>
        <v>4592.488415908667</v>
      </c>
      <c r="F49" s="149">
        <f t="shared" si="65"/>
        <v>4561.913791127821</v>
      </c>
      <c r="G49" s="137">
        <f t="shared" si="65"/>
        <v>4522.658123274118</v>
      </c>
      <c r="H49" s="137">
        <f t="shared" si="65"/>
        <v>4474.363866630976</v>
      </c>
      <c r="I49" s="137">
        <f t="shared" si="65"/>
        <v>4416.066818300591</v>
      </c>
      <c r="J49" s="137">
        <f t="shared" si="65"/>
        <v>4350.176184595131</v>
      </c>
      <c r="K49" s="137">
        <f t="shared" si="65"/>
        <v>4279.579076381127</v>
      </c>
      <c r="L49" s="140">
        <f t="shared" si="65"/>
        <v>4206.590665194875</v>
      </c>
    </row>
    <row r="50" spans="1:12" ht="15">
      <c r="A50" s="44" t="s">
        <v>5</v>
      </c>
      <c r="B50" s="136">
        <f t="shared" si="64"/>
        <v>4370.31387282671</v>
      </c>
      <c r="C50" s="136">
        <f t="shared" si="64"/>
        <v>4389.256620285821</v>
      </c>
      <c r="D50" s="136">
        <f aca="true" t="shared" si="66" ref="D50:L50">D14+D32</f>
        <v>4431.41746827538</v>
      </c>
      <c r="E50" s="136">
        <f t="shared" si="66"/>
        <v>4485.799688317036</v>
      </c>
      <c r="F50" s="149">
        <f t="shared" si="66"/>
        <v>4536.340560721199</v>
      </c>
      <c r="G50" s="137">
        <f t="shared" si="66"/>
        <v>4571.213237251857</v>
      </c>
      <c r="H50" s="137">
        <f t="shared" si="66"/>
        <v>4586.460551363312</v>
      </c>
      <c r="I50" s="137">
        <f t="shared" si="66"/>
        <v>4584.174140153478</v>
      </c>
      <c r="J50" s="137">
        <f t="shared" si="66"/>
        <v>4566.121613210394</v>
      </c>
      <c r="K50" s="137">
        <f t="shared" si="66"/>
        <v>4536.2906484293235</v>
      </c>
      <c r="L50" s="140">
        <f t="shared" si="66"/>
        <v>4497.8051603664935</v>
      </c>
    </row>
    <row r="51" spans="1:12" ht="15">
      <c r="A51" s="44" t="s">
        <v>6</v>
      </c>
      <c r="B51" s="136">
        <f t="shared" si="64"/>
        <v>4606.098188561142</v>
      </c>
      <c r="C51" s="136">
        <f t="shared" si="64"/>
        <v>4510.443816546418</v>
      </c>
      <c r="D51" s="136">
        <f aca="true" t="shared" si="67" ref="D51:L51">D15+D33</f>
        <v>4432.767350974402</v>
      </c>
      <c r="E51" s="136">
        <f t="shared" si="67"/>
        <v>4375.771572625499</v>
      </c>
      <c r="F51" s="149">
        <f t="shared" si="67"/>
        <v>4342.5304766729405</v>
      </c>
      <c r="G51" s="137">
        <f t="shared" si="67"/>
        <v>4334.071579399595</v>
      </c>
      <c r="H51" s="137">
        <f t="shared" si="67"/>
        <v>4352.782915284208</v>
      </c>
      <c r="I51" s="137">
        <f t="shared" si="67"/>
        <v>4395.408428835113</v>
      </c>
      <c r="J51" s="137">
        <f t="shared" si="67"/>
        <v>4450.1321317445145</v>
      </c>
      <c r="K51" s="137">
        <f t="shared" si="67"/>
        <v>4501.024000222167</v>
      </c>
      <c r="L51" s="140">
        <f t="shared" si="67"/>
        <v>4536.352912985753</v>
      </c>
    </row>
    <row r="52" spans="1:12" ht="15">
      <c r="A52" s="44" t="s">
        <v>7</v>
      </c>
      <c r="B52" s="136">
        <f t="shared" si="64"/>
        <v>5152.907962065686</v>
      </c>
      <c r="C52" s="136">
        <f t="shared" si="64"/>
        <v>5050.5783752052885</v>
      </c>
      <c r="D52" s="136">
        <f aca="true" t="shared" si="68" ref="D52:L52">D16+D34</f>
        <v>4926.677675104783</v>
      </c>
      <c r="E52" s="136">
        <f t="shared" si="68"/>
        <v>4792.283890789415</v>
      </c>
      <c r="F52" s="149">
        <f t="shared" si="68"/>
        <v>4663.256491558779</v>
      </c>
      <c r="G52" s="137">
        <f t="shared" si="68"/>
        <v>4551.5209565497335</v>
      </c>
      <c r="H52" s="137">
        <f t="shared" si="68"/>
        <v>4458.787220481998</v>
      </c>
      <c r="I52" s="137">
        <f t="shared" si="68"/>
        <v>4383.055809113668</v>
      </c>
      <c r="J52" s="137">
        <f t="shared" si="68"/>
        <v>4327.7179350141705</v>
      </c>
      <c r="K52" s="137">
        <f t="shared" si="68"/>
        <v>4295.838751516529</v>
      </c>
      <c r="L52" s="140">
        <f t="shared" si="68"/>
        <v>4288.453708641497</v>
      </c>
    </row>
    <row r="53" spans="1:12" ht="15">
      <c r="A53" s="44" t="s">
        <v>8</v>
      </c>
      <c r="B53" s="136">
        <f t="shared" si="64"/>
        <v>5309.107442034461</v>
      </c>
      <c r="C53" s="136">
        <f t="shared" si="64"/>
        <v>5261.000563729278</v>
      </c>
      <c r="D53" s="136">
        <f aca="true" t="shared" si="69" ref="D53:L53">D17+D35</f>
        <v>5227.290187244739</v>
      </c>
      <c r="E53" s="136">
        <f t="shared" si="69"/>
        <v>5197.070759428891</v>
      </c>
      <c r="F53" s="149">
        <f t="shared" si="69"/>
        <v>5152.588483298978</v>
      </c>
      <c r="G53" s="137">
        <f t="shared" si="69"/>
        <v>5082.1133159813535</v>
      </c>
      <c r="H53" s="137">
        <f t="shared" si="69"/>
        <v>4982.728802538111</v>
      </c>
      <c r="I53" s="137">
        <f t="shared" si="69"/>
        <v>4861.797696695712</v>
      </c>
      <c r="J53" s="137">
        <f t="shared" si="69"/>
        <v>4730.414263769117</v>
      </c>
      <c r="K53" s="137">
        <f t="shared" si="69"/>
        <v>4604.23486839178</v>
      </c>
      <c r="L53" s="140">
        <f t="shared" si="69"/>
        <v>4495.044109744993</v>
      </c>
    </row>
    <row r="54" spans="1:12" ht="15">
      <c r="A54" s="44" t="s">
        <v>9</v>
      </c>
      <c r="B54" s="136">
        <f t="shared" si="64"/>
        <v>5543.212037436604</v>
      </c>
      <c r="C54" s="136">
        <f t="shared" si="64"/>
        <v>5515.679016744106</v>
      </c>
      <c r="D54" s="136">
        <f aca="true" t="shared" si="70" ref="D54:L54">D18+D36</f>
        <v>5454.772264980969</v>
      </c>
      <c r="E54" s="136">
        <f t="shared" si="70"/>
        <v>5374.444569222409</v>
      </c>
      <c r="F54" s="149">
        <f t="shared" si="70"/>
        <v>5294.08911799322</v>
      </c>
      <c r="G54" s="137">
        <f t="shared" si="70"/>
        <v>5227.160102352467</v>
      </c>
      <c r="H54" s="137">
        <f t="shared" si="70"/>
        <v>5180.3136386717815</v>
      </c>
      <c r="I54" s="137">
        <f t="shared" si="70"/>
        <v>5148.705451373741</v>
      </c>
      <c r="J54" s="137">
        <f t="shared" si="70"/>
        <v>5120.456472873577</v>
      </c>
      <c r="K54" s="137">
        <f t="shared" si="70"/>
        <v>5078.072262170509</v>
      </c>
      <c r="L54" s="140">
        <f t="shared" si="70"/>
        <v>5009.985084294172</v>
      </c>
    </row>
    <row r="55" spans="1:12" ht="15">
      <c r="A55" s="44" t="s">
        <v>10</v>
      </c>
      <c r="B55" s="136">
        <f t="shared" si="64"/>
        <v>5122.1985751200455</v>
      </c>
      <c r="C55" s="136">
        <f t="shared" si="64"/>
        <v>5218.378638517253</v>
      </c>
      <c r="D55" s="136">
        <f aca="true" t="shared" si="71" ref="D55:L55">D19+D37</f>
        <v>5306.443477070861</v>
      </c>
      <c r="E55" s="136">
        <f t="shared" si="71"/>
        <v>5378.102320948422</v>
      </c>
      <c r="F55" s="149">
        <f t="shared" si="71"/>
        <v>5423.205538697848</v>
      </c>
      <c r="G55" s="137">
        <f t="shared" si="71"/>
        <v>5435.516766313087</v>
      </c>
      <c r="H55" s="137">
        <f t="shared" si="71"/>
        <v>5410.51258896798</v>
      </c>
      <c r="I55" s="137">
        <f t="shared" si="71"/>
        <v>5352.6612199502715</v>
      </c>
      <c r="J55" s="137">
        <f t="shared" si="71"/>
        <v>5275.689798907751</v>
      </c>
      <c r="K55" s="137">
        <f t="shared" si="71"/>
        <v>5198.628506734112</v>
      </c>
      <c r="L55" s="140">
        <f t="shared" si="71"/>
        <v>5134.684987760717</v>
      </c>
    </row>
    <row r="56" spans="1:12" ht="15">
      <c r="A56" s="44" t="s">
        <v>11</v>
      </c>
      <c r="B56" s="136">
        <f t="shared" si="64"/>
        <v>4411.677867321607</v>
      </c>
      <c r="C56" s="136">
        <f t="shared" si="64"/>
        <v>4533.341551960095</v>
      </c>
      <c r="D56" s="136">
        <f aca="true" t="shared" si="72" ref="D56:L56">D20+D38</f>
        <v>4654.344794515502</v>
      </c>
      <c r="E56" s="136">
        <f t="shared" si="72"/>
        <v>4772.376046172098</v>
      </c>
      <c r="F56" s="149">
        <f t="shared" si="72"/>
        <v>4884.588743192056</v>
      </c>
      <c r="G56" s="137">
        <f t="shared" si="72"/>
        <v>4988.282083734834</v>
      </c>
      <c r="H56" s="137">
        <f t="shared" si="72"/>
        <v>5084.788756067301</v>
      </c>
      <c r="I56" s="137">
        <f t="shared" si="72"/>
        <v>5173.034200061056</v>
      </c>
      <c r="J56" s="137">
        <f t="shared" si="72"/>
        <v>5245.269620957275</v>
      </c>
      <c r="K56" s="137">
        <f t="shared" si="72"/>
        <v>5291.552041430596</v>
      </c>
      <c r="L56" s="140">
        <f t="shared" si="72"/>
        <v>5305.763651600512</v>
      </c>
    </row>
    <row r="57" spans="1:12" ht="15">
      <c r="A57" s="44" t="s">
        <v>12</v>
      </c>
      <c r="B57" s="136">
        <f t="shared" si="64"/>
        <v>3625.454367107437</v>
      </c>
      <c r="C57" s="136">
        <f t="shared" si="64"/>
        <v>3768.8469958879896</v>
      </c>
      <c r="D57" s="136">
        <f aca="true" t="shared" si="73" ref="D57:L57">D21+D39</f>
        <v>3897.2080685558276</v>
      </c>
      <c r="E57" s="136">
        <f t="shared" si="73"/>
        <v>4014.951692454404</v>
      </c>
      <c r="F57" s="149">
        <f t="shared" si="73"/>
        <v>4130.114248336424</v>
      </c>
      <c r="G57" s="137">
        <f t="shared" si="73"/>
        <v>4247.98078187019</v>
      </c>
      <c r="H57" s="137">
        <f t="shared" si="73"/>
        <v>4368.344393131487</v>
      </c>
      <c r="I57" s="137">
        <f t="shared" si="73"/>
        <v>4487.809749451384</v>
      </c>
      <c r="J57" s="137">
        <f t="shared" si="73"/>
        <v>4604.460043798812</v>
      </c>
      <c r="K57" s="137">
        <f t="shared" si="73"/>
        <v>4715.555028829538</v>
      </c>
      <c r="L57" s="140">
        <f t="shared" si="73"/>
        <v>4818.484199653158</v>
      </c>
    </row>
    <row r="58" spans="1:12" ht="15">
      <c r="A58" s="44" t="s">
        <v>13</v>
      </c>
      <c r="B58" s="136">
        <f t="shared" si="64"/>
        <v>2616.124164151518</v>
      </c>
      <c r="C58" s="136">
        <f t="shared" si="64"/>
        <v>2763.818024282911</v>
      </c>
      <c r="D58" s="136">
        <f aca="true" t="shared" si="74" ref="D58:L58">D22+D40</f>
        <v>2931.4819416927776</v>
      </c>
      <c r="E58" s="136">
        <f t="shared" si="74"/>
        <v>3108.86203015557</v>
      </c>
      <c r="F58" s="149">
        <f t="shared" si="74"/>
        <v>3281.4832922869864</v>
      </c>
      <c r="G58" s="137">
        <f t="shared" si="74"/>
        <v>3439.44874120254</v>
      </c>
      <c r="H58" s="137">
        <f t="shared" si="74"/>
        <v>3579.277629167165</v>
      </c>
      <c r="I58" s="137">
        <f t="shared" si="74"/>
        <v>3704.169244744284</v>
      </c>
      <c r="J58" s="137">
        <f t="shared" si="74"/>
        <v>3819.1455527528565</v>
      </c>
      <c r="K58" s="137">
        <f t="shared" si="74"/>
        <v>3931.8110123851</v>
      </c>
      <c r="L58" s="140">
        <f t="shared" si="74"/>
        <v>4047.161706830785</v>
      </c>
    </row>
    <row r="59" spans="1:12" ht="15">
      <c r="A59" s="44" t="s">
        <v>17</v>
      </c>
      <c r="B59" s="136">
        <f t="shared" si="64"/>
        <v>5791.234964952932</v>
      </c>
      <c r="C59" s="136">
        <f t="shared" si="64"/>
        <v>5987.091749479582</v>
      </c>
      <c r="D59" s="150">
        <f aca="true" t="shared" si="75" ref="D59:L59">D23+D41</f>
        <v>6190.784647043034</v>
      </c>
      <c r="E59" s="150">
        <f t="shared" si="75"/>
        <v>6408.190309921789</v>
      </c>
      <c r="F59" s="233">
        <f t="shared" si="75"/>
        <v>6540.349178368918</v>
      </c>
      <c r="G59" s="141">
        <f t="shared" si="75"/>
        <v>6803.368891467117</v>
      </c>
      <c r="H59" s="141">
        <f t="shared" si="75"/>
        <v>6985.758843017745</v>
      </c>
      <c r="I59" s="141">
        <f t="shared" si="75"/>
        <v>7297.283050366183</v>
      </c>
      <c r="J59" s="141">
        <f t="shared" si="75"/>
        <v>7521.178364622554</v>
      </c>
      <c r="K59" s="141">
        <f t="shared" si="75"/>
        <v>7863.848689232724</v>
      </c>
      <c r="L59" s="142">
        <f t="shared" si="75"/>
        <v>8108.160311313708</v>
      </c>
    </row>
    <row r="60" spans="1:13" ht="15">
      <c r="A60" s="116" t="s">
        <v>14</v>
      </c>
      <c r="B60" s="117">
        <f aca="true" t="shared" si="76" ref="B60:L60">SUM(B46:B59)</f>
        <v>63790.75654525583</v>
      </c>
      <c r="C60" s="117">
        <f>SUM(C46:C59)</f>
        <v>64082.42121420116</v>
      </c>
      <c r="D60" s="49">
        <f t="shared" si="76"/>
        <v>64360.18766125533</v>
      </c>
      <c r="E60" s="49">
        <f t="shared" si="76"/>
        <v>64623.04486955623</v>
      </c>
      <c r="F60" s="49">
        <f t="shared" si="76"/>
        <v>64764.57009053384</v>
      </c>
      <c r="G60" s="117">
        <f t="shared" si="76"/>
        <v>64996.1397053735</v>
      </c>
      <c r="H60" s="117">
        <f t="shared" si="76"/>
        <v>65104.80693273373</v>
      </c>
      <c r="I60" s="117">
        <f t="shared" si="76"/>
        <v>65297.291041412514</v>
      </c>
      <c r="J60" s="117">
        <f t="shared" si="76"/>
        <v>65361.40095234717</v>
      </c>
      <c r="K60" s="117">
        <f t="shared" si="76"/>
        <v>65509.81931349555</v>
      </c>
      <c r="L60" s="117">
        <f t="shared" si="76"/>
        <v>65529.90528267191</v>
      </c>
      <c r="M60" s="93"/>
    </row>
    <row r="61" spans="1:12" ht="15">
      <c r="A61" s="1"/>
      <c r="B61" s="1"/>
      <c r="C61" s="80"/>
      <c r="D61" s="1"/>
      <c r="E61" s="1"/>
      <c r="F61" s="1"/>
      <c r="G61" s="1"/>
      <c r="H61" s="1"/>
      <c r="I61" s="1"/>
      <c r="J61" s="1"/>
      <c r="K61" s="1"/>
      <c r="L61" s="1"/>
    </row>
    <row r="62" spans="1:12" ht="17.25">
      <c r="A62" s="316" t="s">
        <v>133</v>
      </c>
      <c r="B62" s="317"/>
      <c r="C62" s="317"/>
      <c r="D62" s="34"/>
      <c r="E62" s="34"/>
      <c r="F62" s="34"/>
      <c r="G62" s="34"/>
      <c r="H62" s="34"/>
      <c r="I62" s="34"/>
      <c r="J62" s="34"/>
      <c r="K62" s="34"/>
      <c r="L62" s="34"/>
    </row>
    <row r="63" spans="1:12" ht="15">
      <c r="A63" s="118" t="s">
        <v>0</v>
      </c>
      <c r="B63" s="118">
        <v>2010</v>
      </c>
      <c r="C63" s="118">
        <v>2011</v>
      </c>
      <c r="D63" s="118">
        <v>2012</v>
      </c>
      <c r="E63" s="50">
        <v>2013</v>
      </c>
      <c r="F63" s="50">
        <v>2014</v>
      </c>
      <c r="G63" s="118">
        <v>2015</v>
      </c>
      <c r="H63" s="118">
        <v>2016</v>
      </c>
      <c r="I63" s="118">
        <v>2017</v>
      </c>
      <c r="J63" s="118">
        <v>2018</v>
      </c>
      <c r="K63" s="118">
        <v>2019</v>
      </c>
      <c r="L63" s="118">
        <v>2020</v>
      </c>
    </row>
    <row r="64" spans="1:12" ht="15">
      <c r="A64" s="45">
        <v>0</v>
      </c>
      <c r="B64" s="136">
        <v>382</v>
      </c>
      <c r="C64" s="136">
        <v>390.4598146026554</v>
      </c>
      <c r="D64" s="136">
        <v>386.71145452523075</v>
      </c>
      <c r="E64" s="147">
        <v>383.28649969766593</v>
      </c>
      <c r="F64" s="148">
        <v>380.1589971589887</v>
      </c>
      <c r="G64" s="138">
        <v>377.30103080930076</v>
      </c>
      <c r="H64" s="138">
        <v>374.67121419957226</v>
      </c>
      <c r="I64" s="138">
        <v>369.30550587427655</v>
      </c>
      <c r="J64" s="138">
        <v>364.0879378221365</v>
      </c>
      <c r="K64" s="138">
        <v>358.96169149066395</v>
      </c>
      <c r="L64" s="139">
        <v>353.8750974375782</v>
      </c>
    </row>
    <row r="65" spans="1:12" ht="15">
      <c r="A65" s="45">
        <v>1</v>
      </c>
      <c r="B65" s="136">
        <v>390</v>
      </c>
      <c r="C65" s="136">
        <v>380.0906015933893</v>
      </c>
      <c r="D65" s="136">
        <v>388.270191465361</v>
      </c>
      <c r="E65" s="136">
        <v>384.60005407670224</v>
      </c>
      <c r="F65" s="149">
        <v>381.24907434075675</v>
      </c>
      <c r="G65" s="137">
        <v>378.19167631650623</v>
      </c>
      <c r="H65" s="137">
        <v>375.400302746672</v>
      </c>
      <c r="I65" s="137">
        <v>372.83396507033973</v>
      </c>
      <c r="J65" s="137">
        <v>367.5429364341363</v>
      </c>
      <c r="K65" s="137">
        <v>362.3968747113677</v>
      </c>
      <c r="L65" s="140">
        <v>357.33936480975194</v>
      </c>
    </row>
    <row r="66" spans="1:12" ht="15">
      <c r="A66" s="45">
        <v>2</v>
      </c>
      <c r="B66" s="136">
        <v>397</v>
      </c>
      <c r="C66" s="136">
        <v>388.5910399058185</v>
      </c>
      <c r="D66" s="136">
        <v>379.051268292172</v>
      </c>
      <c r="E66" s="136">
        <v>387.23511825436657</v>
      </c>
      <c r="F66" s="149">
        <v>383.60047895694373</v>
      </c>
      <c r="G66" s="137">
        <v>380.2830733008878</v>
      </c>
      <c r="H66" s="137">
        <v>377.25749509644874</v>
      </c>
      <c r="I66" s="137">
        <v>374.4963493993216</v>
      </c>
      <c r="J66" s="137">
        <v>371.95882968465276</v>
      </c>
      <c r="K66" s="137">
        <v>366.70203189001313</v>
      </c>
      <c r="L66" s="140">
        <v>361.5887717579904</v>
      </c>
    </row>
    <row r="67" spans="1:12" ht="15">
      <c r="A67" s="45">
        <v>3</v>
      </c>
      <c r="B67" s="136">
        <v>404</v>
      </c>
      <c r="C67" s="136">
        <v>396.01047346241916</v>
      </c>
      <c r="D67" s="136">
        <v>387.78567677703984</v>
      </c>
      <c r="E67" s="136">
        <v>378.2851664656851</v>
      </c>
      <c r="F67" s="149">
        <v>386.471887791114</v>
      </c>
      <c r="G67" s="137">
        <v>382.8631702735519</v>
      </c>
      <c r="H67" s="137">
        <v>379.5702900470279</v>
      </c>
      <c r="I67" s="137">
        <v>376.56796370009766</v>
      </c>
      <c r="J67" s="137">
        <v>373.82891393728767</v>
      </c>
      <c r="K67" s="137">
        <v>371.3124667689817</v>
      </c>
      <c r="L67" s="140">
        <v>366.0807572777747</v>
      </c>
    </row>
    <row r="68" spans="1:12" ht="15">
      <c r="A68" s="45">
        <v>4</v>
      </c>
      <c r="B68" s="136">
        <v>411</v>
      </c>
      <c r="C68" s="136">
        <v>403.21685720361535</v>
      </c>
      <c r="D68" s="136">
        <v>395.3874414430269</v>
      </c>
      <c r="E68" s="136">
        <v>387.1906059816868</v>
      </c>
      <c r="F68" s="149">
        <v>377.7189607062404</v>
      </c>
      <c r="G68" s="137">
        <v>385.90766581578447</v>
      </c>
      <c r="H68" s="137">
        <v>382.3179824770451</v>
      </c>
      <c r="I68" s="137">
        <v>379.0431172575589</v>
      </c>
      <c r="J68" s="137">
        <v>376.0578761262253</v>
      </c>
      <c r="K68" s="137">
        <v>373.33506758471316</v>
      </c>
      <c r="L68" s="140">
        <v>370.8341146422338</v>
      </c>
    </row>
    <row r="69" spans="1:12" ht="15">
      <c r="A69" s="45">
        <v>5</v>
      </c>
      <c r="B69" s="136">
        <v>418</v>
      </c>
      <c r="C69" s="136">
        <v>410.2874783736345</v>
      </c>
      <c r="D69" s="136">
        <v>402.73239651130154</v>
      </c>
      <c r="E69" s="136">
        <v>394.924020204548</v>
      </c>
      <c r="F69" s="149">
        <v>386.7478978792257</v>
      </c>
      <c r="G69" s="137">
        <v>377.29765086044273</v>
      </c>
      <c r="H69" s="137">
        <v>385.48776052929406</v>
      </c>
      <c r="I69" s="137">
        <v>381.9121775947039</v>
      </c>
      <c r="J69" s="137">
        <v>378.65066222473826</v>
      </c>
      <c r="K69" s="137">
        <v>375.6780860837319</v>
      </c>
      <c r="L69" s="140">
        <v>372.9673208279733</v>
      </c>
    </row>
    <row r="70" spans="1:12" ht="15">
      <c r="A70" s="45">
        <v>6</v>
      </c>
      <c r="B70" s="136">
        <v>425</v>
      </c>
      <c r="C70" s="136">
        <v>417.30707277755556</v>
      </c>
      <c r="D70" s="136">
        <v>409.9061263182847</v>
      </c>
      <c r="E70" s="136">
        <v>402.3671955993312</v>
      </c>
      <c r="F70" s="149">
        <v>394.57462754854083</v>
      </c>
      <c r="G70" s="137">
        <v>386.41407598402765</v>
      </c>
      <c r="H70" s="137">
        <v>376.97992415088066</v>
      </c>
      <c r="I70" s="137">
        <v>385.1710564080854</v>
      </c>
      <c r="J70" s="137">
        <v>381.6060760208882</v>
      </c>
      <c r="K70" s="137">
        <v>378.3546020971539</v>
      </c>
      <c r="L70" s="140">
        <v>375.3915553470013</v>
      </c>
    </row>
    <row r="71" spans="1:12" ht="15">
      <c r="A71" s="45">
        <v>7</v>
      </c>
      <c r="B71" s="136">
        <v>432</v>
      </c>
      <c r="C71" s="136">
        <v>424.3491499721245</v>
      </c>
      <c r="D71" s="136">
        <v>417.0001498738485</v>
      </c>
      <c r="E71" s="136">
        <v>409.6119762141172</v>
      </c>
      <c r="F71" s="149">
        <v>402.0854698789838</v>
      </c>
      <c r="G71" s="137">
        <v>394.30506784480497</v>
      </c>
      <c r="H71" s="137">
        <v>386.15650457087764</v>
      </c>
      <c r="I71" s="137">
        <v>376.73475065765626</v>
      </c>
      <c r="J71" s="137">
        <v>384.92665375278887</v>
      </c>
      <c r="K71" s="137">
        <v>381.36984018880395</v>
      </c>
      <c r="L71" s="140">
        <v>378.126103359536</v>
      </c>
    </row>
    <row r="72" spans="1:12" ht="15">
      <c r="A72" s="45">
        <v>8</v>
      </c>
      <c r="B72" s="136">
        <v>439</v>
      </c>
      <c r="C72" s="136">
        <v>431.45735053856345</v>
      </c>
      <c r="D72" s="136">
        <v>424.0935839982494</v>
      </c>
      <c r="E72" s="136">
        <v>416.7551006411155</v>
      </c>
      <c r="F72" s="149">
        <v>409.37710156289614</v>
      </c>
      <c r="G72" s="137">
        <v>401.86049632921373</v>
      </c>
      <c r="H72" s="137">
        <v>394.0897932701899</v>
      </c>
      <c r="I72" s="137">
        <v>385.95079077170044</v>
      </c>
      <c r="J72" s="137">
        <v>376.5389281457217</v>
      </c>
      <c r="K72" s="137">
        <v>384.7314384698665</v>
      </c>
      <c r="L72" s="140">
        <v>381.1811418904733</v>
      </c>
    </row>
    <row r="73" spans="1:12" ht="15">
      <c r="A73" s="45">
        <v>9</v>
      </c>
      <c r="B73" s="136">
        <v>446</v>
      </c>
      <c r="C73" s="136">
        <v>438.6259755001616</v>
      </c>
      <c r="D73" s="136">
        <v>431.23404903104097</v>
      </c>
      <c r="E73" s="136">
        <v>423.8794060897264</v>
      </c>
      <c r="F73" s="149">
        <v>416.54971857015806</v>
      </c>
      <c r="G73" s="137">
        <v>409.18023246848173</v>
      </c>
      <c r="H73" s="137">
        <v>401.67191443449906</v>
      </c>
      <c r="I73" s="137">
        <v>393.9093321976174</v>
      </c>
      <c r="J73" s="137">
        <v>385.7783373757497</v>
      </c>
      <c r="K73" s="137">
        <v>376.3747619061322</v>
      </c>
      <c r="L73" s="140">
        <v>384.56777815016363</v>
      </c>
    </row>
    <row r="74" spans="1:12" ht="15">
      <c r="A74" s="45">
        <v>10</v>
      </c>
      <c r="B74" s="136">
        <v>453</v>
      </c>
      <c r="C74" s="136">
        <v>445.70385801123285</v>
      </c>
      <c r="D74" s="136">
        <v>438.41721249318454</v>
      </c>
      <c r="E74" s="136">
        <v>431.0337630606283</v>
      </c>
      <c r="F74" s="149">
        <v>423.68728811894505</v>
      </c>
      <c r="G74" s="137">
        <v>416.365478138471</v>
      </c>
      <c r="H74" s="137">
        <v>409.00361894538156</v>
      </c>
      <c r="I74" s="137">
        <v>401.5027280163301</v>
      </c>
      <c r="J74" s="137">
        <v>393.74742603995935</v>
      </c>
      <c r="K74" s="137">
        <v>385.62361210361206</v>
      </c>
      <c r="L74" s="140">
        <v>376.2274701533694</v>
      </c>
    </row>
    <row r="75" spans="1:12" ht="15">
      <c r="A75" s="45">
        <v>11</v>
      </c>
      <c r="B75" s="136">
        <v>458</v>
      </c>
      <c r="C75" s="136">
        <v>452.3837799362745</v>
      </c>
      <c r="D75" s="136">
        <v>445.48964566070555</v>
      </c>
      <c r="E75" s="136">
        <v>438.2115844605132</v>
      </c>
      <c r="F75" s="149">
        <v>430.8364694774039</v>
      </c>
      <c r="G75" s="137">
        <v>423.49802816019644</v>
      </c>
      <c r="H75" s="137">
        <v>416.1839688215123</v>
      </c>
      <c r="I75" s="137">
        <v>408.8296161329468</v>
      </c>
      <c r="J75" s="137">
        <v>401.3360373074394</v>
      </c>
      <c r="K75" s="137">
        <v>393.587904917093</v>
      </c>
      <c r="L75" s="140">
        <v>385.4711645590986</v>
      </c>
    </row>
    <row r="76" spans="1:12" ht="15">
      <c r="A76" s="45">
        <v>12</v>
      </c>
      <c r="B76" s="136">
        <v>463</v>
      </c>
      <c r="C76" s="136">
        <v>458.2212443573379</v>
      </c>
      <c r="D76" s="136">
        <v>452.13791538362744</v>
      </c>
      <c r="E76" s="136">
        <v>445.2533570983361</v>
      </c>
      <c r="F76" s="149">
        <v>437.9847463973287</v>
      </c>
      <c r="G76" s="137">
        <v>430.61881044213453</v>
      </c>
      <c r="H76" s="137">
        <v>423.2892199496317</v>
      </c>
      <c r="I76" s="137">
        <v>415.9837024627687</v>
      </c>
      <c r="J76" s="137">
        <v>408.637625119715</v>
      </c>
      <c r="K76" s="137">
        <v>401.15210967138637</v>
      </c>
      <c r="L76" s="140">
        <v>393.41188564121506</v>
      </c>
    </row>
    <row r="77" spans="1:12" ht="15">
      <c r="A77" s="45">
        <v>13</v>
      </c>
      <c r="B77" s="136">
        <v>466</v>
      </c>
      <c r="C77" s="136">
        <v>462.7150779388932</v>
      </c>
      <c r="D77" s="136">
        <v>457.9115774122595</v>
      </c>
      <c r="E77" s="136">
        <v>451.8397001892002</v>
      </c>
      <c r="F77" s="149">
        <v>444.9667304308331</v>
      </c>
      <c r="G77" s="137">
        <v>437.7095614518239</v>
      </c>
      <c r="H77" s="137">
        <v>430.35474270606323</v>
      </c>
      <c r="I77" s="137">
        <v>423.03587551319305</v>
      </c>
      <c r="J77" s="137">
        <v>415.7407102428074</v>
      </c>
      <c r="K77" s="137">
        <v>408.4046651210191</v>
      </c>
      <c r="L77" s="140">
        <v>400.9289276935253</v>
      </c>
    </row>
    <row r="78" spans="1:12" ht="15">
      <c r="A78" s="45">
        <v>14</v>
      </c>
      <c r="B78" s="136">
        <v>467</v>
      </c>
      <c r="C78" s="136">
        <v>465.53511603862955</v>
      </c>
      <c r="D78" s="136">
        <v>462.3123806846906</v>
      </c>
      <c r="E78" s="136">
        <v>457.5226091257145</v>
      </c>
      <c r="F78" s="149">
        <v>451.46507539692305</v>
      </c>
      <c r="G78" s="137">
        <v>444.6066283223407</v>
      </c>
      <c r="H78" s="137">
        <v>437.36380424186154</v>
      </c>
      <c r="I78" s="137">
        <v>430.02292862572057</v>
      </c>
      <c r="J78" s="137">
        <v>422.7175149314563</v>
      </c>
      <c r="K78" s="137">
        <v>415.43534162056955</v>
      </c>
      <c r="L78" s="140">
        <v>408.1118906040719</v>
      </c>
    </row>
    <row r="79" spans="1:12" ht="15">
      <c r="A79" s="45">
        <v>15</v>
      </c>
      <c r="B79" s="136">
        <v>469</v>
      </c>
      <c r="C79" s="136">
        <v>466.8366774967143</v>
      </c>
      <c r="D79" s="136">
        <v>465.0228368209031</v>
      </c>
      <c r="E79" s="136">
        <v>461.8157971764402</v>
      </c>
      <c r="F79" s="149">
        <v>457.04289266151494</v>
      </c>
      <c r="G79" s="137">
        <v>451.0029936575331</v>
      </c>
      <c r="H79" s="137">
        <v>444.162411353415</v>
      </c>
      <c r="I79" s="137">
        <v>436.9372409660406</v>
      </c>
      <c r="J79" s="137">
        <v>429.6135308402005</v>
      </c>
      <c r="K79" s="137">
        <v>422.3246852619927</v>
      </c>
      <c r="L79" s="140">
        <v>415.05851666028946</v>
      </c>
    </row>
    <row r="80" spans="1:12" ht="15">
      <c r="A80" s="45">
        <v>16</v>
      </c>
      <c r="B80" s="136">
        <v>470</v>
      </c>
      <c r="C80" s="136">
        <v>468.1108164159373</v>
      </c>
      <c r="D80" s="136">
        <v>466.21047552594075</v>
      </c>
      <c r="E80" s="136">
        <v>464.4139057091139</v>
      </c>
      <c r="F80" s="149">
        <v>461.22543180331604</v>
      </c>
      <c r="G80" s="137">
        <v>456.47249785538327</v>
      </c>
      <c r="H80" s="137">
        <v>450.45349380680796</v>
      </c>
      <c r="I80" s="137">
        <v>443.63409085190784</v>
      </c>
      <c r="J80" s="137">
        <v>436.429858765191</v>
      </c>
      <c r="K80" s="137">
        <v>429.12651538657315</v>
      </c>
      <c r="L80" s="140">
        <v>421.8573342678176</v>
      </c>
    </row>
    <row r="81" spans="1:12" ht="15">
      <c r="A81" s="45">
        <v>17</v>
      </c>
      <c r="B81" s="136">
        <v>467</v>
      </c>
      <c r="C81" s="136">
        <v>468.74454361517553</v>
      </c>
      <c r="D81" s="136">
        <v>467.3741791408827</v>
      </c>
      <c r="E81" s="136">
        <v>465.49420041332814</v>
      </c>
      <c r="F81" s="149">
        <v>463.71726193006464</v>
      </c>
      <c r="G81" s="137">
        <v>460.54991529417424</v>
      </c>
      <c r="H81" s="137">
        <v>455.8197299961157</v>
      </c>
      <c r="I81" s="137">
        <v>449.82454579112004</v>
      </c>
      <c r="J81" s="137">
        <v>443.02930075939105</v>
      </c>
      <c r="K81" s="137">
        <v>435.84896237294595</v>
      </c>
      <c r="L81" s="140">
        <v>428.56886915176983</v>
      </c>
    </row>
    <row r="82" spans="1:12" ht="15">
      <c r="A82" s="45">
        <v>18</v>
      </c>
      <c r="B82" s="136">
        <v>462</v>
      </c>
      <c r="C82" s="136">
        <v>466.6055167933028</v>
      </c>
      <c r="D82" s="136">
        <v>467.9169104256046</v>
      </c>
      <c r="E82" s="136">
        <v>466.5684065546697</v>
      </c>
      <c r="F82" s="149">
        <v>464.7105466059894</v>
      </c>
      <c r="G82" s="137">
        <v>462.9549439604403</v>
      </c>
      <c r="H82" s="137">
        <v>459.8105856986131</v>
      </c>
      <c r="I82" s="137">
        <v>455.10517840224196</v>
      </c>
      <c r="J82" s="137">
        <v>449.13595934733104</v>
      </c>
      <c r="K82" s="137">
        <v>442.36706348682446</v>
      </c>
      <c r="L82" s="140">
        <v>435.2127980011554</v>
      </c>
    </row>
    <row r="83" spans="1:12" ht="15">
      <c r="A83" s="45">
        <v>19</v>
      </c>
      <c r="B83" s="136">
        <v>454</v>
      </c>
      <c r="C83" s="136">
        <v>461.03682694125246</v>
      </c>
      <c r="D83" s="136">
        <v>465.7212379417313</v>
      </c>
      <c r="E83" s="136">
        <v>467.05092489865365</v>
      </c>
      <c r="F83" s="149">
        <v>465.7251162476376</v>
      </c>
      <c r="G83" s="137">
        <v>463.89023994582874</v>
      </c>
      <c r="H83" s="137">
        <v>462.1568182322337</v>
      </c>
      <c r="I83" s="137">
        <v>459.0363869530397</v>
      </c>
      <c r="J83" s="137">
        <v>454.35679620080145</v>
      </c>
      <c r="K83" s="137">
        <v>448.4146521707484</v>
      </c>
      <c r="L83" s="140">
        <v>441.67324812929195</v>
      </c>
    </row>
    <row r="84" spans="1:12" ht="15">
      <c r="A84" s="45">
        <v>20</v>
      </c>
      <c r="B84" s="136">
        <v>445</v>
      </c>
      <c r="C84" s="136">
        <v>453.29868428878234</v>
      </c>
      <c r="D84" s="136">
        <v>460.1508257853391</v>
      </c>
      <c r="E84" s="136">
        <v>464.84709320336833</v>
      </c>
      <c r="F84" s="149">
        <v>466.19467845658716</v>
      </c>
      <c r="G84" s="137">
        <v>464.8911378948364</v>
      </c>
      <c r="H84" s="137">
        <v>463.07883204888253</v>
      </c>
      <c r="I84" s="137">
        <v>461.3672026911901</v>
      </c>
      <c r="J84" s="137">
        <v>458.27030628857597</v>
      </c>
      <c r="K84" s="137">
        <v>453.6161349888642</v>
      </c>
      <c r="L84" s="140">
        <v>447.7006704241595</v>
      </c>
    </row>
    <row r="85" spans="1:12" ht="15">
      <c r="A85" s="45">
        <v>21</v>
      </c>
      <c r="B85" s="136">
        <v>438</v>
      </c>
      <c r="C85" s="136">
        <v>444.6140300806604</v>
      </c>
      <c r="D85" s="136">
        <v>452.4249620450332</v>
      </c>
      <c r="E85" s="136">
        <v>459.28445357960334</v>
      </c>
      <c r="F85" s="149">
        <v>463.99212563467484</v>
      </c>
      <c r="G85" s="137">
        <v>465.35703986121297</v>
      </c>
      <c r="H85" s="137">
        <v>464.07511914921696</v>
      </c>
      <c r="I85" s="137">
        <v>462.28474491488157</v>
      </c>
      <c r="J85" s="137">
        <v>460.5943005307846</v>
      </c>
      <c r="K85" s="137">
        <v>457.52030890325955</v>
      </c>
      <c r="L85" s="140">
        <v>452.89090139037825</v>
      </c>
    </row>
    <row r="86" spans="1:12" ht="15">
      <c r="A86" s="45">
        <v>22</v>
      </c>
      <c r="B86" s="136">
        <v>434</v>
      </c>
      <c r="C86" s="136">
        <v>437.2692365954614</v>
      </c>
      <c r="D86" s="136">
        <v>443.7228905662546</v>
      </c>
      <c r="E86" s="136">
        <v>451.5390711027264</v>
      </c>
      <c r="F86" s="149">
        <v>458.4058202761895</v>
      </c>
      <c r="G86" s="137">
        <v>463.1248750006158</v>
      </c>
      <c r="H86" s="137">
        <v>464.5071955534091</v>
      </c>
      <c r="I86" s="137">
        <v>463.2470498877186</v>
      </c>
      <c r="J86" s="137">
        <v>461.47878233725913</v>
      </c>
      <c r="K86" s="137">
        <v>459.8097011559435</v>
      </c>
      <c r="L86" s="140">
        <v>456.7588322783382</v>
      </c>
    </row>
    <row r="87" spans="1:12" ht="15">
      <c r="A87" s="45">
        <v>23</v>
      </c>
      <c r="B87" s="136">
        <v>434</v>
      </c>
      <c r="C87" s="136">
        <v>433.01497446611086</v>
      </c>
      <c r="D87" s="136">
        <v>436.33763265071934</v>
      </c>
      <c r="E87" s="136">
        <v>442.7992085511363</v>
      </c>
      <c r="F87" s="149">
        <v>450.62061899733084</v>
      </c>
      <c r="G87" s="137">
        <v>457.49469313415784</v>
      </c>
      <c r="H87" s="137">
        <v>462.2253630402792</v>
      </c>
      <c r="I87" s="137">
        <v>463.6255604638499</v>
      </c>
      <c r="J87" s="137">
        <v>462.3878390401736</v>
      </c>
      <c r="K87" s="137">
        <v>460.64235513843414</v>
      </c>
      <c r="L87" s="140">
        <v>458.9953004410568</v>
      </c>
    </row>
    <row r="88" spans="1:12" ht="15">
      <c r="A88" s="45">
        <v>24</v>
      </c>
      <c r="B88" s="136">
        <v>438</v>
      </c>
      <c r="C88" s="136">
        <v>433.19927548297494</v>
      </c>
      <c r="D88" s="136">
        <v>432.017463718452</v>
      </c>
      <c r="E88" s="136">
        <v>435.35537622689964</v>
      </c>
      <c r="F88" s="149">
        <v>441.82507143089435</v>
      </c>
      <c r="G88" s="137">
        <v>449.6517750607893</v>
      </c>
      <c r="H88" s="137">
        <v>456.5333642672667</v>
      </c>
      <c r="I88" s="137">
        <v>461.27608839436704</v>
      </c>
      <c r="J88" s="137">
        <v>462.6949622294587</v>
      </c>
      <c r="K88" s="137">
        <v>461.4807327241252</v>
      </c>
      <c r="L88" s="140">
        <v>459.75913597454905</v>
      </c>
    </row>
    <row r="89" spans="1:12" ht="15">
      <c r="A89" s="45">
        <v>25</v>
      </c>
      <c r="B89" s="136">
        <v>443</v>
      </c>
      <c r="C89" s="136">
        <v>436.957665364382</v>
      </c>
      <c r="D89" s="136">
        <v>432.1191408524451</v>
      </c>
      <c r="E89" s="136">
        <v>430.9646757899049</v>
      </c>
      <c r="F89" s="149">
        <v>434.3184264412191</v>
      </c>
      <c r="G89" s="137">
        <v>440.79644379219513</v>
      </c>
      <c r="H89" s="137">
        <v>448.62849806930313</v>
      </c>
      <c r="I89" s="137">
        <v>455.51779636010195</v>
      </c>
      <c r="J89" s="137">
        <v>460.27303739901294</v>
      </c>
      <c r="K89" s="137">
        <v>461.71143986442775</v>
      </c>
      <c r="L89" s="140">
        <v>460.5218445010152</v>
      </c>
    </row>
    <row r="90" spans="1:12" ht="15">
      <c r="A90" s="45">
        <v>26</v>
      </c>
      <c r="B90" s="136">
        <v>447</v>
      </c>
      <c r="C90" s="136">
        <v>441.3064949632464</v>
      </c>
      <c r="D90" s="136">
        <v>435.78941037533167</v>
      </c>
      <c r="E90" s="136">
        <v>430.9898242364223</v>
      </c>
      <c r="F90" s="149">
        <v>429.8636590164269</v>
      </c>
      <c r="G90" s="137">
        <v>433.2336962286734</v>
      </c>
      <c r="H90" s="137">
        <v>439.72015389651875</v>
      </c>
      <c r="I90" s="137">
        <v>447.55755171079505</v>
      </c>
      <c r="J90" s="137">
        <v>454.45467333990297</v>
      </c>
      <c r="K90" s="137">
        <v>459.2227832223983</v>
      </c>
      <c r="L90" s="140">
        <v>460.6814108403541</v>
      </c>
    </row>
    <row r="91" spans="1:12" ht="15">
      <c r="A91" s="45">
        <v>27</v>
      </c>
      <c r="B91" s="136">
        <v>454</v>
      </c>
      <c r="C91" s="136">
        <v>445.73033281755755</v>
      </c>
      <c r="D91" s="136">
        <v>440.04857315538834</v>
      </c>
      <c r="E91" s="136">
        <v>434.5749847175327</v>
      </c>
      <c r="F91" s="149">
        <v>429.81554961279306</v>
      </c>
      <c r="G91" s="137">
        <v>428.71850376584956</v>
      </c>
      <c r="H91" s="137">
        <v>432.10518784735086</v>
      </c>
      <c r="I91" s="137">
        <v>438.6001452822191</v>
      </c>
      <c r="J91" s="137">
        <v>446.4428323720525</v>
      </c>
      <c r="K91" s="137">
        <v>453.347835678167</v>
      </c>
      <c r="L91" s="140">
        <v>458.12909269314997</v>
      </c>
    </row>
    <row r="92" spans="1:12" ht="15">
      <c r="A92" s="45">
        <v>28</v>
      </c>
      <c r="B92" s="136">
        <v>464</v>
      </c>
      <c r="C92" s="136">
        <v>452.5643204019976</v>
      </c>
      <c r="D92" s="136">
        <v>444.37651167706287</v>
      </c>
      <c r="E92" s="136">
        <v>438.7416805936976</v>
      </c>
      <c r="F92" s="149">
        <v>433.31291602210143</v>
      </c>
      <c r="G92" s="137">
        <v>428.594865179623</v>
      </c>
      <c r="H92" s="137">
        <v>427.5277664658031</v>
      </c>
      <c r="I92" s="137">
        <v>430.9314510619361</v>
      </c>
      <c r="J92" s="137">
        <v>437.4349509834614</v>
      </c>
      <c r="K92" s="137">
        <v>445.28285233567203</v>
      </c>
      <c r="L92" s="140">
        <v>452.195778587187</v>
      </c>
    </row>
    <row r="93" spans="1:12" ht="15">
      <c r="A93" s="45">
        <v>29</v>
      </c>
      <c r="B93" s="136">
        <v>475</v>
      </c>
      <c r="C93" s="136">
        <v>462.1253497734533</v>
      </c>
      <c r="D93" s="136">
        <v>451.1013443061066</v>
      </c>
      <c r="E93" s="136">
        <v>442.9716628069745</v>
      </c>
      <c r="F93" s="149">
        <v>437.3851199159878</v>
      </c>
      <c r="G93" s="137">
        <v>432.00249985457873</v>
      </c>
      <c r="H93" s="137">
        <v>427.32705920335303</v>
      </c>
      <c r="I93" s="137">
        <v>426.2907228550069</v>
      </c>
      <c r="J93" s="137">
        <v>429.7117421269357</v>
      </c>
      <c r="K93" s="137">
        <v>436.22380285723295</v>
      </c>
      <c r="L93" s="140">
        <v>444.076817069202</v>
      </c>
    </row>
    <row r="94" spans="1:12" ht="15">
      <c r="A94" s="45">
        <v>30</v>
      </c>
      <c r="B94" s="136">
        <v>488</v>
      </c>
      <c r="C94" s="136">
        <v>473.4428455147283</v>
      </c>
      <c r="D94" s="136">
        <v>460.5375580844109</v>
      </c>
      <c r="E94" s="136">
        <v>449.5853306207665</v>
      </c>
      <c r="F94" s="149">
        <v>441.5154265182744</v>
      </c>
      <c r="G94" s="137">
        <v>435.9785097868322</v>
      </c>
      <c r="H94" s="137">
        <v>430.6433344803308</v>
      </c>
      <c r="I94" s="137">
        <v>426.0117103098999</v>
      </c>
      <c r="J94" s="137">
        <v>425.0069295403717</v>
      </c>
      <c r="K94" s="137">
        <v>428.4455918043105</v>
      </c>
      <c r="L94" s="140">
        <v>434.9662029158559</v>
      </c>
    </row>
    <row r="95" spans="1:12" ht="15">
      <c r="A95" s="45">
        <v>31</v>
      </c>
      <c r="B95" s="136">
        <v>500</v>
      </c>
      <c r="C95" s="136">
        <v>486.2144993397177</v>
      </c>
      <c r="D95" s="136">
        <v>471.7195284496586</v>
      </c>
      <c r="E95" s="136">
        <v>458.89759665851494</v>
      </c>
      <c r="F95" s="149">
        <v>448.018995389373</v>
      </c>
      <c r="G95" s="137">
        <v>440.0103766836732</v>
      </c>
      <c r="H95" s="137">
        <v>434.5243018580224</v>
      </c>
      <c r="I95" s="137">
        <v>429.23775500237196</v>
      </c>
      <c r="J95" s="137">
        <v>424.65104514646913</v>
      </c>
      <c r="K95" s="137">
        <v>423.67852703563614</v>
      </c>
      <c r="L95" s="140">
        <v>427.13507865542186</v>
      </c>
    </row>
    <row r="96" spans="1:12" ht="15">
      <c r="A96" s="45">
        <v>32</v>
      </c>
      <c r="B96" s="136">
        <v>509</v>
      </c>
      <c r="C96" s="136">
        <v>498.2229038215433</v>
      </c>
      <c r="D96" s="136">
        <v>484.35623859077884</v>
      </c>
      <c r="E96" s="136">
        <v>469.9554789797411</v>
      </c>
      <c r="F96" s="149">
        <v>457.21830812535876</v>
      </c>
      <c r="G96" s="137">
        <v>446.4145738227815</v>
      </c>
      <c r="H96" s="137">
        <v>438.4682393180866</v>
      </c>
      <c r="I96" s="137">
        <v>433.03379589690195</v>
      </c>
      <c r="J96" s="137">
        <v>427.7966536343511</v>
      </c>
      <c r="K96" s="137">
        <v>423.25557866603725</v>
      </c>
      <c r="L96" s="140">
        <v>422.3157520768339</v>
      </c>
    </row>
    <row r="97" spans="1:12" ht="15">
      <c r="A97" s="45">
        <v>33</v>
      </c>
      <c r="B97" s="136">
        <v>513</v>
      </c>
      <c r="C97" s="136">
        <v>506.94486636987904</v>
      </c>
      <c r="D97" s="136">
        <v>496.249915558473</v>
      </c>
      <c r="E97" s="136">
        <v>482.4791193310784</v>
      </c>
      <c r="F97" s="149">
        <v>468.1729125395086</v>
      </c>
      <c r="G97" s="137">
        <v>455.52082284708797</v>
      </c>
      <c r="H97" s="137">
        <v>444.7922361896105</v>
      </c>
      <c r="I97" s="137">
        <v>436.9083833309331</v>
      </c>
      <c r="J97" s="137">
        <v>431.52569377259067</v>
      </c>
      <c r="K97" s="137">
        <v>426.33809370751766</v>
      </c>
      <c r="L97" s="140">
        <v>421.8427835601168</v>
      </c>
    </row>
    <row r="98" spans="1:12" ht="15">
      <c r="A98" s="45">
        <v>34</v>
      </c>
      <c r="B98" s="136">
        <v>514</v>
      </c>
      <c r="C98" s="136">
        <v>510.9163830668266</v>
      </c>
      <c r="D98" s="136">
        <v>504.8903322671345</v>
      </c>
      <c r="E98" s="136">
        <v>494.28131657554525</v>
      </c>
      <c r="F98" s="149">
        <v>480.6055197322802</v>
      </c>
      <c r="G98" s="137">
        <v>466.39308145934683</v>
      </c>
      <c r="H98" s="137">
        <v>453.8253784522006</v>
      </c>
      <c r="I98" s="137">
        <v>443.1713224990585</v>
      </c>
      <c r="J98" s="137">
        <v>435.349401088584</v>
      </c>
      <c r="K98" s="137">
        <v>430.01796729838657</v>
      </c>
      <c r="L98" s="140">
        <v>424.87945225285335</v>
      </c>
    </row>
    <row r="99" spans="1:12" ht="15">
      <c r="A99" s="45">
        <v>35</v>
      </c>
      <c r="B99" s="136">
        <v>512</v>
      </c>
      <c r="C99" s="136">
        <v>511.4326090066725</v>
      </c>
      <c r="D99" s="136">
        <v>508.8284353214104</v>
      </c>
      <c r="E99" s="136">
        <v>502.8703487802374</v>
      </c>
      <c r="F99" s="149">
        <v>492.3451419584432</v>
      </c>
      <c r="G99" s="137">
        <v>478.7621484464131</v>
      </c>
      <c r="H99" s="137">
        <v>464.6413807382856</v>
      </c>
      <c r="I99" s="137">
        <v>452.1561860868972</v>
      </c>
      <c r="J99" s="137">
        <v>441.5749974227752</v>
      </c>
      <c r="K99" s="137">
        <v>433.8135880993956</v>
      </c>
      <c r="L99" s="140">
        <v>428.5321932823445</v>
      </c>
    </row>
    <row r="100" spans="1:12" ht="15">
      <c r="A100" s="45">
        <v>36</v>
      </c>
      <c r="B100" s="136">
        <v>511</v>
      </c>
      <c r="C100" s="136">
        <v>509.9863401982525</v>
      </c>
      <c r="D100" s="136">
        <v>509.3144453132489</v>
      </c>
      <c r="E100" s="136">
        <v>506.76495550021986</v>
      </c>
      <c r="F100" s="149">
        <v>500.8733282630706</v>
      </c>
      <c r="G100" s="137">
        <v>490.4303159076581</v>
      </c>
      <c r="H100" s="137">
        <v>476.9384876355059</v>
      </c>
      <c r="I100" s="137">
        <v>462.9078392140325</v>
      </c>
      <c r="J100" s="137">
        <v>450.50376497067396</v>
      </c>
      <c r="K100" s="137">
        <v>439.9942123454704</v>
      </c>
      <c r="L100" s="140">
        <v>432.29225503579016</v>
      </c>
    </row>
    <row r="101" spans="1:12" ht="15">
      <c r="A101" s="45">
        <v>37</v>
      </c>
      <c r="B101" s="136">
        <v>513</v>
      </c>
      <c r="C101" s="136">
        <v>509.23975709262214</v>
      </c>
      <c r="D101" s="136">
        <v>507.8135795143213</v>
      </c>
      <c r="E101" s="136">
        <v>507.18937631938013</v>
      </c>
      <c r="F101" s="149">
        <v>504.6940109899463</v>
      </c>
      <c r="G101" s="137">
        <v>498.8683878110614</v>
      </c>
      <c r="H101" s="137">
        <v>488.507244804981</v>
      </c>
      <c r="I101" s="137">
        <v>475.10636814147415</v>
      </c>
      <c r="J101" s="137">
        <v>461.1656929681545</v>
      </c>
      <c r="K101" s="137">
        <v>448.8426149098191</v>
      </c>
      <c r="L101" s="140">
        <v>438.404582312984</v>
      </c>
    </row>
    <row r="102" spans="1:12" ht="15">
      <c r="A102" s="45">
        <v>38</v>
      </c>
      <c r="B102" s="136">
        <v>518</v>
      </c>
      <c r="C102" s="136">
        <v>510.83701237893365</v>
      </c>
      <c r="D102" s="136">
        <v>507.0095451055247</v>
      </c>
      <c r="E102" s="136">
        <v>505.6351775602454</v>
      </c>
      <c r="F102" s="149">
        <v>505.05801974309736</v>
      </c>
      <c r="G102" s="137">
        <v>502.61620738084736</v>
      </c>
      <c r="H102" s="137">
        <v>496.856115174221</v>
      </c>
      <c r="I102" s="137">
        <v>486.57649209041654</v>
      </c>
      <c r="J102" s="137">
        <v>473.26632502741046</v>
      </c>
      <c r="K102" s="137">
        <v>459.41544794306117</v>
      </c>
      <c r="L102" s="140">
        <v>447.17321460326957</v>
      </c>
    </row>
    <row r="103" spans="1:12" ht="15">
      <c r="A103" s="45">
        <v>39</v>
      </c>
      <c r="B103" s="136">
        <v>526</v>
      </c>
      <c r="C103" s="136">
        <v>516.0832997816456</v>
      </c>
      <c r="D103" s="136">
        <v>508.54177023030456</v>
      </c>
      <c r="E103" s="136">
        <v>504.77777948288025</v>
      </c>
      <c r="F103" s="149">
        <v>503.45445895520726</v>
      </c>
      <c r="G103" s="137">
        <v>502.92363403938595</v>
      </c>
      <c r="H103" s="137">
        <v>500.5347245870313</v>
      </c>
      <c r="I103" s="137">
        <v>494.8395913601286</v>
      </c>
      <c r="J103" s="137">
        <v>484.6410137245898</v>
      </c>
      <c r="K103" s="137">
        <v>471.4211738477988</v>
      </c>
      <c r="L103" s="140">
        <v>457.65977973019653</v>
      </c>
    </row>
    <row r="104" spans="1:12" ht="15">
      <c r="A104" s="45">
        <v>40</v>
      </c>
      <c r="B104" s="136">
        <v>534</v>
      </c>
      <c r="C104" s="136">
        <v>523.4733544609094</v>
      </c>
      <c r="D104" s="136">
        <v>513.704963702206</v>
      </c>
      <c r="E104" s="136">
        <v>506.24539379314086</v>
      </c>
      <c r="F104" s="149">
        <v>502.54408120159354</v>
      </c>
      <c r="G104" s="137">
        <v>501.27106088139925</v>
      </c>
      <c r="H104" s="137">
        <v>500.78586919146903</v>
      </c>
      <c r="I104" s="137">
        <v>498.4492242692813</v>
      </c>
      <c r="J104" s="137">
        <v>492.8184898165875</v>
      </c>
      <c r="K104" s="137">
        <v>482.70049603211</v>
      </c>
      <c r="L104" s="140">
        <v>469.5706141251191</v>
      </c>
    </row>
    <row r="105" spans="1:12" ht="15">
      <c r="A105" s="45">
        <v>41</v>
      </c>
      <c r="B105" s="136">
        <v>539</v>
      </c>
      <c r="C105" s="136">
        <v>531.0886802035607</v>
      </c>
      <c r="D105" s="136">
        <v>520.9919979296033</v>
      </c>
      <c r="E105" s="136">
        <v>511.31853407917373</v>
      </c>
      <c r="F105" s="149">
        <v>503.94033397395646</v>
      </c>
      <c r="G105" s="137">
        <v>500.30111174032453</v>
      </c>
      <c r="H105" s="137">
        <v>499.0778121810356</v>
      </c>
      <c r="I105" s="137">
        <v>498.6377039842522</v>
      </c>
      <c r="J105" s="137">
        <v>496.3528552071181</v>
      </c>
      <c r="K105" s="137">
        <v>490.7861677934483</v>
      </c>
      <c r="L105" s="140">
        <v>480.7485568887629</v>
      </c>
    </row>
    <row r="106" spans="1:12" ht="15">
      <c r="A106" s="45">
        <v>42</v>
      </c>
      <c r="B106" s="136">
        <v>540</v>
      </c>
      <c r="C106" s="136">
        <v>536.123892103707</v>
      </c>
      <c r="D106" s="136">
        <v>528.4881122292953</v>
      </c>
      <c r="E106" s="136">
        <v>518.4913617153951</v>
      </c>
      <c r="F106" s="149">
        <v>508.9126404780065</v>
      </c>
      <c r="G106" s="137">
        <v>501.61560432756585</v>
      </c>
      <c r="H106" s="137">
        <v>498.0381747297004</v>
      </c>
      <c r="I106" s="137">
        <v>496.8642459189943</v>
      </c>
      <c r="J106" s="137">
        <v>496.46887743460854</v>
      </c>
      <c r="K106" s="137">
        <v>494.23559339393773</v>
      </c>
      <c r="L106" s="140">
        <v>488.7328961651381</v>
      </c>
    </row>
    <row r="107" spans="1:12" ht="15">
      <c r="A107" s="45">
        <v>43</v>
      </c>
      <c r="B107" s="136">
        <v>535</v>
      </c>
      <c r="C107" s="136">
        <v>537.0327591918208</v>
      </c>
      <c r="D107" s="136">
        <v>533.3994181418235</v>
      </c>
      <c r="E107" s="136">
        <v>525.8551159049715</v>
      </c>
      <c r="F107" s="149">
        <v>515.9585532584115</v>
      </c>
      <c r="G107" s="137">
        <v>506.474862929126</v>
      </c>
      <c r="H107" s="137">
        <v>499.2591863557972</v>
      </c>
      <c r="I107" s="137">
        <v>495.7435521989404</v>
      </c>
      <c r="J107" s="137">
        <v>494.61887963803247</v>
      </c>
      <c r="K107" s="137">
        <v>494.268118026431</v>
      </c>
      <c r="L107" s="140">
        <v>492.0864134449668</v>
      </c>
    </row>
    <row r="108" spans="1:12" ht="15">
      <c r="A108" s="45">
        <v>44</v>
      </c>
      <c r="B108" s="136">
        <v>526</v>
      </c>
      <c r="C108" s="136">
        <v>532.3978825946009</v>
      </c>
      <c r="D108" s="136">
        <v>534.1870033384737</v>
      </c>
      <c r="E108" s="136">
        <v>530.6278359144935</v>
      </c>
      <c r="F108" s="149">
        <v>523.175521258913</v>
      </c>
      <c r="G108" s="137">
        <v>513.3799116815051</v>
      </c>
      <c r="H108" s="137">
        <v>503.99202203749604</v>
      </c>
      <c r="I108" s="137">
        <v>496.8583086774595</v>
      </c>
      <c r="J108" s="137">
        <v>493.40477512789664</v>
      </c>
      <c r="K108" s="137">
        <v>492.3294787713115</v>
      </c>
      <c r="L108" s="140">
        <v>492.02340053018156</v>
      </c>
    </row>
    <row r="109" spans="1:12" ht="15">
      <c r="A109" s="45">
        <v>45</v>
      </c>
      <c r="B109" s="136">
        <v>516</v>
      </c>
      <c r="C109" s="136">
        <v>523.3683749189674</v>
      </c>
      <c r="D109" s="136">
        <v>529.4452835198805</v>
      </c>
      <c r="E109" s="136">
        <v>531.2814913432486</v>
      </c>
      <c r="F109" s="149">
        <v>527.7968930334406</v>
      </c>
      <c r="G109" s="137">
        <v>520.4374371192921</v>
      </c>
      <c r="H109" s="137">
        <v>510.7439480063935</v>
      </c>
      <c r="I109" s="137">
        <v>501.4530097902625</v>
      </c>
      <c r="J109" s="137">
        <v>494.40218411203034</v>
      </c>
      <c r="K109" s="137">
        <v>491.0112893752853</v>
      </c>
      <c r="L109" s="140">
        <v>489.98566585509406</v>
      </c>
    </row>
    <row r="110" spans="1:12" ht="15">
      <c r="A110" s="45">
        <v>46</v>
      </c>
      <c r="B110" s="136">
        <v>505</v>
      </c>
      <c r="C110" s="136">
        <v>512.5456564023947</v>
      </c>
      <c r="D110" s="136">
        <v>520.3232296818178</v>
      </c>
      <c r="E110" s="136">
        <v>526.4234679882375</v>
      </c>
      <c r="F110" s="149">
        <v>528.3066107511842</v>
      </c>
      <c r="G110" s="137">
        <v>524.8971640273566</v>
      </c>
      <c r="H110" s="137">
        <v>517.6316873222468</v>
      </c>
      <c r="I110" s="137">
        <v>508.0417688914868</v>
      </c>
      <c r="J110" s="137">
        <v>498.8492011934301</v>
      </c>
      <c r="K110" s="137">
        <v>491.882411094277</v>
      </c>
      <c r="L110" s="140">
        <v>488.55484985249404</v>
      </c>
    </row>
    <row r="111" spans="1:12" ht="15">
      <c r="A111" s="45">
        <v>47</v>
      </c>
      <c r="B111" s="136">
        <v>492</v>
      </c>
      <c r="C111" s="136">
        <v>501.4243270566994</v>
      </c>
      <c r="D111" s="136">
        <v>509.41006726727034</v>
      </c>
      <c r="E111" s="136">
        <v>517.2000720303365</v>
      </c>
      <c r="F111" s="149">
        <v>523.3228888811302</v>
      </c>
      <c r="G111" s="137">
        <v>525.2528893159555</v>
      </c>
      <c r="H111" s="137">
        <v>521.9193422152573</v>
      </c>
      <c r="I111" s="137">
        <v>514.7491936278456</v>
      </c>
      <c r="J111" s="137">
        <v>505.2645591441229</v>
      </c>
      <c r="K111" s="137">
        <v>496.172031168554</v>
      </c>
      <c r="L111" s="140">
        <v>489.29063129537127</v>
      </c>
    </row>
    <row r="112" spans="1:12" ht="15">
      <c r="A112" s="45">
        <v>48</v>
      </c>
      <c r="B112" s="136">
        <v>480</v>
      </c>
      <c r="C112" s="136">
        <v>489.23324823993323</v>
      </c>
      <c r="D112" s="136">
        <v>498.19148687684</v>
      </c>
      <c r="E112" s="136">
        <v>506.1869868552197</v>
      </c>
      <c r="F112" s="149">
        <v>513.9883282788813</v>
      </c>
      <c r="G112" s="137">
        <v>520.1329613164794</v>
      </c>
      <c r="H112" s="137">
        <v>522.1098135894729</v>
      </c>
      <c r="I112" s="137">
        <v>518.8530872128741</v>
      </c>
      <c r="J112" s="137">
        <v>511.7798596074289</v>
      </c>
      <c r="K112" s="137">
        <v>502.40250580804354</v>
      </c>
      <c r="L112" s="140">
        <v>493.4119567870425</v>
      </c>
    </row>
    <row r="113" spans="1:12" ht="15">
      <c r="A113" s="45">
        <v>49</v>
      </c>
      <c r="B113" s="136">
        <v>466</v>
      </c>
      <c r="C113" s="136">
        <v>476.3631778892248</v>
      </c>
      <c r="D113" s="136">
        <v>485.9015409776654</v>
      </c>
      <c r="E113" s="136">
        <v>494.8613208500655</v>
      </c>
      <c r="F113" s="149">
        <v>502.86533347624936</v>
      </c>
      <c r="G113" s="137">
        <v>510.67685237314043</v>
      </c>
      <c r="H113" s="137">
        <v>516.8425100548578</v>
      </c>
      <c r="I113" s="137">
        <v>518.8662671390803</v>
      </c>
      <c r="J113" s="137">
        <v>515.6874498182531</v>
      </c>
      <c r="K113" s="137">
        <v>508.71297949996597</v>
      </c>
      <c r="L113" s="140">
        <v>499.4451896875837</v>
      </c>
    </row>
    <row r="114" spans="1:12" ht="15">
      <c r="A114" s="45">
        <v>50</v>
      </c>
      <c r="B114" s="136">
        <v>452</v>
      </c>
      <c r="C114" s="136">
        <v>462.85803984270814</v>
      </c>
      <c r="D114" s="136">
        <v>472.9277843495406</v>
      </c>
      <c r="E114" s="136">
        <v>482.46118916716176</v>
      </c>
      <c r="F114" s="149">
        <v>491.4209082981622</v>
      </c>
      <c r="G114" s="137">
        <v>499.4320981602023</v>
      </c>
      <c r="H114" s="137">
        <v>507.25255197385917</v>
      </c>
      <c r="I114" s="137">
        <v>513.438401418392</v>
      </c>
      <c r="J114" s="137">
        <v>515.5091790417919</v>
      </c>
      <c r="K114" s="137">
        <v>512.409550039465</v>
      </c>
      <c r="L114" s="140">
        <v>505.53595457589364</v>
      </c>
    </row>
    <row r="115" spans="1:12" ht="15">
      <c r="A115" s="45">
        <v>51</v>
      </c>
      <c r="B115" s="136">
        <v>436</v>
      </c>
      <c r="C115" s="136">
        <v>448.08492195559074</v>
      </c>
      <c r="D115" s="136">
        <v>459.3136878938101</v>
      </c>
      <c r="E115" s="136">
        <v>469.3714572975065</v>
      </c>
      <c r="F115" s="149">
        <v>478.89795492142196</v>
      </c>
      <c r="G115" s="137">
        <v>487.8558688206033</v>
      </c>
      <c r="H115" s="137">
        <v>495.87278625515563</v>
      </c>
      <c r="I115" s="137">
        <v>503.70082424160375</v>
      </c>
      <c r="J115" s="137">
        <v>509.9059718147066</v>
      </c>
      <c r="K115" s="137">
        <v>512.0239418118603</v>
      </c>
      <c r="L115" s="140">
        <v>509.0049805495547</v>
      </c>
    </row>
    <row r="116" spans="1:12" ht="15">
      <c r="A116" s="45">
        <v>52</v>
      </c>
      <c r="B116" s="136">
        <v>421</v>
      </c>
      <c r="C116" s="136">
        <v>432.41933353691707</v>
      </c>
      <c r="D116" s="136">
        <v>444.4339006092132</v>
      </c>
      <c r="E116" s="136">
        <v>455.63758862744453</v>
      </c>
      <c r="F116" s="149">
        <v>465.68102932642256</v>
      </c>
      <c r="G116" s="137">
        <v>475.19848060932355</v>
      </c>
      <c r="H116" s="137">
        <v>484.1526709790285</v>
      </c>
      <c r="I116" s="137">
        <v>492.1737192319533</v>
      </c>
      <c r="J116" s="137">
        <v>500.00784947725083</v>
      </c>
      <c r="K116" s="137">
        <v>506.2313055841439</v>
      </c>
      <c r="L116" s="140">
        <v>508.3966554467358</v>
      </c>
    </row>
    <row r="117" spans="1:12" ht="15">
      <c r="A117" s="45">
        <v>53</v>
      </c>
      <c r="B117" s="136">
        <v>406</v>
      </c>
      <c r="C117" s="136">
        <v>417.04026963438537</v>
      </c>
      <c r="D117" s="136">
        <v>428.66428371483545</v>
      </c>
      <c r="E117" s="136">
        <v>440.64204019395385</v>
      </c>
      <c r="F117" s="149">
        <v>451.8176287392876</v>
      </c>
      <c r="G117" s="137">
        <v>461.84415281010706</v>
      </c>
      <c r="H117" s="137">
        <v>471.35019840406665</v>
      </c>
      <c r="I117" s="137">
        <v>480.2985420480229</v>
      </c>
      <c r="J117" s="137">
        <v>488.321944665221</v>
      </c>
      <c r="K117" s="137">
        <v>496.16050122755706</v>
      </c>
      <c r="L117" s="140">
        <v>502.40114538383466</v>
      </c>
    </row>
    <row r="118" spans="1:12" ht="15">
      <c r="A118" s="45">
        <v>54</v>
      </c>
      <c r="B118" s="136">
        <v>392</v>
      </c>
      <c r="C118" s="136">
        <v>402.3963580976869</v>
      </c>
      <c r="D118" s="136">
        <v>413.1747331768645</v>
      </c>
      <c r="E118" s="136">
        <v>424.7594764652326</v>
      </c>
      <c r="F118" s="149">
        <v>436.69674601251023</v>
      </c>
      <c r="G118" s="137">
        <v>447.84091003387124</v>
      </c>
      <c r="H118" s="137">
        <v>457.84765888081955</v>
      </c>
      <c r="I118" s="137">
        <v>467.3396838886766</v>
      </c>
      <c r="J118" s="137">
        <v>476.2798184775168</v>
      </c>
      <c r="K118" s="137">
        <v>484.30358692355594</v>
      </c>
      <c r="L118" s="140">
        <v>492.14469796032205</v>
      </c>
    </row>
    <row r="119" spans="1:12" ht="15">
      <c r="A119" s="45">
        <v>55</v>
      </c>
      <c r="B119" s="136">
        <v>378</v>
      </c>
      <c r="C119" s="136">
        <v>388.0845726394317</v>
      </c>
      <c r="D119" s="136">
        <v>398.40259962965854</v>
      </c>
      <c r="E119" s="136">
        <v>409.1435376431316</v>
      </c>
      <c r="F119" s="149">
        <v>420.68494873411396</v>
      </c>
      <c r="G119" s="137">
        <v>432.57760682749756</v>
      </c>
      <c r="H119" s="137">
        <v>443.6866130574638</v>
      </c>
      <c r="I119" s="137">
        <v>453.67037540701654</v>
      </c>
      <c r="J119" s="137">
        <v>463.14543854942076</v>
      </c>
      <c r="K119" s="137">
        <v>472.0747032175422</v>
      </c>
      <c r="L119" s="140">
        <v>480.09659467208763</v>
      </c>
    </row>
    <row r="120" spans="1:12" ht="15">
      <c r="A120" s="45">
        <v>56</v>
      </c>
      <c r="B120" s="136">
        <v>364</v>
      </c>
      <c r="C120" s="136">
        <v>374.1312523229057</v>
      </c>
      <c r="D120" s="136">
        <v>383.94598210738224</v>
      </c>
      <c r="E120" s="136">
        <v>394.22478866076364</v>
      </c>
      <c r="F120" s="149">
        <v>404.9239921139941</v>
      </c>
      <c r="G120" s="137">
        <v>416.4174867929776</v>
      </c>
      <c r="H120" s="137">
        <v>428.2608703278773</v>
      </c>
      <c r="I120" s="137">
        <v>439.33049367448046</v>
      </c>
      <c r="J120" s="137">
        <v>449.28763135735596</v>
      </c>
      <c r="K120" s="137">
        <v>458.7423953483626</v>
      </c>
      <c r="L120" s="140">
        <v>467.65776591337396</v>
      </c>
    </row>
    <row r="121" spans="1:12" ht="15">
      <c r="A121" s="45">
        <v>57</v>
      </c>
      <c r="B121" s="136">
        <v>347</v>
      </c>
      <c r="C121" s="136">
        <v>359.34460781697834</v>
      </c>
      <c r="D121" s="136">
        <v>369.85027863256107</v>
      </c>
      <c r="E121" s="136">
        <v>379.6245882770875</v>
      </c>
      <c r="F121" s="149">
        <v>389.85966382740014</v>
      </c>
      <c r="G121" s="137">
        <v>400.5124979835448</v>
      </c>
      <c r="H121" s="137">
        <v>411.95314052240974</v>
      </c>
      <c r="I121" s="137">
        <v>423.7422242415732</v>
      </c>
      <c r="J121" s="137">
        <v>434.76787872410944</v>
      </c>
      <c r="K121" s="137">
        <v>444.6943995454397</v>
      </c>
      <c r="L121" s="140">
        <v>454.1251750314148</v>
      </c>
    </row>
    <row r="122" spans="1:12" ht="15">
      <c r="A122" s="45">
        <v>58</v>
      </c>
      <c r="B122" s="136">
        <v>327</v>
      </c>
      <c r="C122" s="136">
        <v>342.35377566887047</v>
      </c>
      <c r="D122" s="136">
        <v>354.9641918819116</v>
      </c>
      <c r="E122" s="136">
        <v>365.414131237703</v>
      </c>
      <c r="F122" s="149">
        <v>375.14358740192705</v>
      </c>
      <c r="G122" s="137">
        <v>385.33036299286675</v>
      </c>
      <c r="H122" s="137">
        <v>395.93213958182673</v>
      </c>
      <c r="I122" s="137">
        <v>407.3149650988699</v>
      </c>
      <c r="J122" s="137">
        <v>419.0446921451187</v>
      </c>
      <c r="K122" s="137">
        <v>430.0216983706665</v>
      </c>
      <c r="L122" s="140">
        <v>439.9134422135483</v>
      </c>
    </row>
    <row r="123" spans="1:12" ht="15">
      <c r="A123" s="45">
        <v>59</v>
      </c>
      <c r="B123" s="136">
        <v>305</v>
      </c>
      <c r="C123" s="136">
        <v>322.45718970978885</v>
      </c>
      <c r="D123" s="136">
        <v>337.9435737534413</v>
      </c>
      <c r="E123" s="136">
        <v>350.46339074888255</v>
      </c>
      <c r="F123" s="149">
        <v>360.85293902369665</v>
      </c>
      <c r="G123" s="137">
        <v>370.5331640645684</v>
      </c>
      <c r="H123" s="137">
        <v>380.6671404151826</v>
      </c>
      <c r="I123" s="137">
        <v>391.21324993653826</v>
      </c>
      <c r="J123" s="137">
        <v>402.53340742599914</v>
      </c>
      <c r="K123" s="137">
        <v>414.19883495591006</v>
      </c>
      <c r="L123" s="140">
        <v>425.1225485874719</v>
      </c>
    </row>
    <row r="124" spans="1:12" ht="15">
      <c r="A124" s="45">
        <v>60</v>
      </c>
      <c r="B124" s="136">
        <v>282</v>
      </c>
      <c r="C124" s="136">
        <v>300.71507189504393</v>
      </c>
      <c r="D124" s="136">
        <v>318.0891458351111</v>
      </c>
      <c r="E124" s="136">
        <v>333.43611199313773</v>
      </c>
      <c r="F124" s="149">
        <v>345.86008147137596</v>
      </c>
      <c r="G124" s="137">
        <v>356.18461720919277</v>
      </c>
      <c r="H124" s="137">
        <v>365.8112179586604</v>
      </c>
      <c r="I124" s="137">
        <v>375.8878849019733</v>
      </c>
      <c r="J124" s="137">
        <v>386.37370871837766</v>
      </c>
      <c r="K124" s="137">
        <v>397.62635505370974</v>
      </c>
      <c r="L124" s="140">
        <v>409.2225444447673</v>
      </c>
    </row>
    <row r="125" spans="1:12" ht="15">
      <c r="A125" s="45">
        <v>61</v>
      </c>
      <c r="B125" s="136">
        <v>261</v>
      </c>
      <c r="C125" s="136">
        <v>278.1846763887682</v>
      </c>
      <c r="D125" s="136">
        <v>296.4280525649957</v>
      </c>
      <c r="E125" s="136">
        <v>313.62253471201427</v>
      </c>
      <c r="F125" s="149">
        <v>328.8235897275376</v>
      </c>
      <c r="G125" s="137">
        <v>341.14610861859836</v>
      </c>
      <c r="H125" s="137">
        <v>351.4006980789171</v>
      </c>
      <c r="I125" s="137">
        <v>360.9689796435039</v>
      </c>
      <c r="J125" s="137">
        <v>370.98350894196426</v>
      </c>
      <c r="K125" s="137">
        <v>381.40409511650745</v>
      </c>
      <c r="L125" s="140">
        <v>392.5840299523136</v>
      </c>
    </row>
    <row r="126" spans="1:12" ht="15">
      <c r="A126" s="45">
        <v>62</v>
      </c>
      <c r="B126" s="136">
        <v>242</v>
      </c>
      <c r="C126" s="136">
        <v>256.92833835461386</v>
      </c>
      <c r="D126" s="136">
        <v>273.9829466902071</v>
      </c>
      <c r="E126" s="136">
        <v>292.0163595783867</v>
      </c>
      <c r="F126" s="149">
        <v>309.0225909235644</v>
      </c>
      <c r="G126" s="137">
        <v>324.0698816394902</v>
      </c>
      <c r="H126" s="137">
        <v>336.2843177724293</v>
      </c>
      <c r="I126" s="137">
        <v>346.46323292833875</v>
      </c>
      <c r="J126" s="137">
        <v>355.9677872593861</v>
      </c>
      <c r="K126" s="137">
        <v>365.9145965397019</v>
      </c>
      <c r="L126" s="140">
        <v>376.264203401309</v>
      </c>
    </row>
    <row r="127" spans="1:12" ht="15">
      <c r="A127" s="45">
        <v>63</v>
      </c>
      <c r="B127" s="136">
        <v>228</v>
      </c>
      <c r="C127" s="136">
        <v>238.47517320984988</v>
      </c>
      <c r="D127" s="136">
        <v>252.77465320751855</v>
      </c>
      <c r="E127" s="136">
        <v>269.61672486382344</v>
      </c>
      <c r="F127" s="149">
        <v>287.4284065404282</v>
      </c>
      <c r="G127" s="137">
        <v>304.23521890572385</v>
      </c>
      <c r="H127" s="137">
        <v>319.11876103266155</v>
      </c>
      <c r="I127" s="137">
        <v>331.21686935058136</v>
      </c>
      <c r="J127" s="137">
        <v>341.31313823618984</v>
      </c>
      <c r="K127" s="137">
        <v>350.74744292664747</v>
      </c>
      <c r="L127" s="140">
        <v>360.6197747129753</v>
      </c>
    </row>
    <row r="128" spans="1:12" ht="15">
      <c r="A128" s="45">
        <v>64</v>
      </c>
      <c r="B128" s="136">
        <v>217</v>
      </c>
      <c r="C128" s="136">
        <v>223.98722011381335</v>
      </c>
      <c r="D128" s="136">
        <v>234.3079550098651</v>
      </c>
      <c r="E128" s="136">
        <v>248.4187704510832</v>
      </c>
      <c r="F128" s="149">
        <v>265.034267903548</v>
      </c>
      <c r="G128" s="137">
        <v>282.60941290849985</v>
      </c>
      <c r="H128" s="137">
        <v>299.20282581181243</v>
      </c>
      <c r="I128" s="137">
        <v>313.9102158599037</v>
      </c>
      <c r="J128" s="137">
        <v>325.88187841579827</v>
      </c>
      <c r="K128" s="137">
        <v>335.8870464992252</v>
      </c>
      <c r="L128" s="140">
        <v>345.24323242659216</v>
      </c>
    </row>
    <row r="129" spans="1:12" ht="15">
      <c r="A129" s="45">
        <v>65</v>
      </c>
      <c r="B129" s="136">
        <v>207</v>
      </c>
      <c r="C129" s="136">
        <v>212.56902627763355</v>
      </c>
      <c r="D129" s="136">
        <v>219.74701549438817</v>
      </c>
      <c r="E129" s="136">
        <v>229.93193816470307</v>
      </c>
      <c r="F129" s="149">
        <v>243.84078488764675</v>
      </c>
      <c r="G129" s="137">
        <v>260.2141606278869</v>
      </c>
      <c r="H129" s="137">
        <v>277.5363561788228</v>
      </c>
      <c r="I129" s="137">
        <v>293.90084288358923</v>
      </c>
      <c r="J129" s="137">
        <v>308.4182697758148</v>
      </c>
      <c r="K129" s="137">
        <v>320.25217491069435</v>
      </c>
      <c r="L129" s="140">
        <v>330.15674895667155</v>
      </c>
    </row>
    <row r="130" spans="1:12" ht="15">
      <c r="A130" s="45">
        <v>66</v>
      </c>
      <c r="B130" s="136">
        <v>196</v>
      </c>
      <c r="C130" s="136">
        <v>202.32764190771735</v>
      </c>
      <c r="D130" s="136">
        <v>208.20957928068407</v>
      </c>
      <c r="E130" s="136">
        <v>215.29882744061965</v>
      </c>
      <c r="F130" s="149">
        <v>225.33722842756237</v>
      </c>
      <c r="G130" s="137">
        <v>239.02983742598218</v>
      </c>
      <c r="H130" s="137">
        <v>255.1444317064251</v>
      </c>
      <c r="I130" s="137">
        <v>272.19606798718837</v>
      </c>
      <c r="J130" s="137">
        <v>288.3149105900261</v>
      </c>
      <c r="K130" s="137">
        <v>302.62742816549735</v>
      </c>
      <c r="L130" s="140">
        <v>314.311237285018</v>
      </c>
    </row>
    <row r="131" spans="1:12" ht="15">
      <c r="A131" s="45">
        <v>67</v>
      </c>
      <c r="B131" s="136">
        <v>186</v>
      </c>
      <c r="C131" s="136">
        <v>191.9038211360025</v>
      </c>
      <c r="D131" s="136">
        <v>197.81991051412305</v>
      </c>
      <c r="E131" s="136">
        <v>203.62874500049034</v>
      </c>
      <c r="F131" s="149">
        <v>210.62043646364583</v>
      </c>
      <c r="G131" s="137">
        <v>220.5003441195048</v>
      </c>
      <c r="H131" s="137">
        <v>233.9607831250841</v>
      </c>
      <c r="I131" s="137">
        <v>249.79799276599863</v>
      </c>
      <c r="J131" s="137">
        <v>266.55938939171483</v>
      </c>
      <c r="K131" s="137">
        <v>282.4138727225714</v>
      </c>
      <c r="L131" s="140">
        <v>296.50470967991856</v>
      </c>
    </row>
    <row r="132" spans="1:12" ht="15">
      <c r="A132" s="45">
        <v>68</v>
      </c>
      <c r="B132" s="136">
        <v>176</v>
      </c>
      <c r="C132" s="136">
        <v>181.5859455876894</v>
      </c>
      <c r="D132" s="136">
        <v>187.2489393063494</v>
      </c>
      <c r="E132" s="136">
        <v>193.07900465845566</v>
      </c>
      <c r="F132" s="149">
        <v>198.80630969321228</v>
      </c>
      <c r="G132" s="137">
        <v>205.6906216689559</v>
      </c>
      <c r="H132" s="137">
        <v>215.39874645934032</v>
      </c>
      <c r="I132" s="137">
        <v>228.60937110129186</v>
      </c>
      <c r="J132" s="137">
        <v>244.14859883709494</v>
      </c>
      <c r="K132" s="137">
        <v>260.59794527361214</v>
      </c>
      <c r="L132" s="140">
        <v>276.1672829149718</v>
      </c>
    </row>
    <row r="133" spans="1:12" ht="15">
      <c r="A133" s="45">
        <v>69</v>
      </c>
      <c r="B133" s="136">
        <v>165</v>
      </c>
      <c r="C133" s="136">
        <v>170.95635936899538</v>
      </c>
      <c r="D133" s="136">
        <v>176.78252077191485</v>
      </c>
      <c r="E133" s="136">
        <v>182.35235352904175</v>
      </c>
      <c r="F133" s="149">
        <v>188.08690190532792</v>
      </c>
      <c r="G133" s="137">
        <v>193.72331741704204</v>
      </c>
      <c r="H133" s="137">
        <v>200.48936481334934</v>
      </c>
      <c r="I133" s="137">
        <v>210.01105467984556</v>
      </c>
      <c r="J133" s="137">
        <v>222.95247387123</v>
      </c>
      <c r="K133" s="137">
        <v>238.17109391225355</v>
      </c>
      <c r="L133" s="140">
        <v>254.28440663527863</v>
      </c>
    </row>
    <row r="134" spans="1:12" ht="15">
      <c r="A134" s="45">
        <v>70</v>
      </c>
      <c r="B134" s="136">
        <v>155</v>
      </c>
      <c r="C134" s="136">
        <v>160.238124336437</v>
      </c>
      <c r="D134" s="136">
        <v>166.01867241586083</v>
      </c>
      <c r="E134" s="136">
        <v>171.73199978286522</v>
      </c>
      <c r="F134" s="149">
        <v>177.19846243381573</v>
      </c>
      <c r="G134" s="137">
        <v>182.82703136523463</v>
      </c>
      <c r="H134" s="137">
        <v>188.36221540109827</v>
      </c>
      <c r="I134" s="137">
        <v>194.9980062147446</v>
      </c>
      <c r="J134" s="137">
        <v>204.31721449578237</v>
      </c>
      <c r="K134" s="137">
        <v>216.96827110627783</v>
      </c>
      <c r="L134" s="140">
        <v>231.84161191554696</v>
      </c>
    </row>
    <row r="135" spans="1:12" ht="15">
      <c r="A135" s="45">
        <v>71</v>
      </c>
      <c r="B135" s="136">
        <v>145</v>
      </c>
      <c r="C135" s="136">
        <v>149.78536677835424</v>
      </c>
      <c r="D135" s="136">
        <v>155.1807691341236</v>
      </c>
      <c r="E135" s="136">
        <v>160.83256736678607</v>
      </c>
      <c r="F135" s="149">
        <v>166.42157021468458</v>
      </c>
      <c r="G135" s="137">
        <v>171.77349702039947</v>
      </c>
      <c r="H135" s="137">
        <v>177.28462911085316</v>
      </c>
      <c r="I135" s="137">
        <v>182.70722735725406</v>
      </c>
      <c r="J135" s="137">
        <v>189.19963801822936</v>
      </c>
      <c r="K135" s="137">
        <v>198.2989167160293</v>
      </c>
      <c r="L135" s="140">
        <v>210.63670054328267</v>
      </c>
    </row>
    <row r="136" spans="1:12" ht="15">
      <c r="A136" s="45">
        <v>72</v>
      </c>
      <c r="B136" s="136">
        <v>136</v>
      </c>
      <c r="C136" s="136">
        <v>140.07940410987845</v>
      </c>
      <c r="D136" s="136">
        <v>144.617138842687</v>
      </c>
      <c r="E136" s="136">
        <v>149.87778569565396</v>
      </c>
      <c r="F136" s="149">
        <v>155.38839118502415</v>
      </c>
      <c r="G136" s="137">
        <v>160.84063932967507</v>
      </c>
      <c r="H136" s="137">
        <v>166.0659089281054</v>
      </c>
      <c r="I136" s="137">
        <v>171.44715079114926</v>
      </c>
      <c r="J136" s="137">
        <v>176.74479030014666</v>
      </c>
      <c r="K136" s="137">
        <v>183.07956788043424</v>
      </c>
      <c r="L136" s="140">
        <v>191.94009446307825</v>
      </c>
    </row>
    <row r="137" spans="1:12" ht="15">
      <c r="A137" s="45">
        <v>73</v>
      </c>
      <c r="B137" s="136">
        <v>129</v>
      </c>
      <c r="C137" s="136">
        <v>131.2715149084156</v>
      </c>
      <c r="D137" s="136">
        <v>134.79417431935227</v>
      </c>
      <c r="E137" s="136">
        <v>139.20937249064602</v>
      </c>
      <c r="F137" s="149">
        <v>144.3224841614742</v>
      </c>
      <c r="G137" s="137">
        <v>149.67857362557368</v>
      </c>
      <c r="H137" s="137">
        <v>154.98072260404834</v>
      </c>
      <c r="I137" s="137">
        <v>160.06627687082135</v>
      </c>
      <c r="J137" s="137">
        <v>165.3041964028532</v>
      </c>
      <c r="K137" s="137">
        <v>170.4634981958575</v>
      </c>
      <c r="L137" s="140">
        <v>176.6252817401503</v>
      </c>
    </row>
    <row r="138" spans="1:12" ht="15">
      <c r="A138" s="45">
        <v>74</v>
      </c>
      <c r="B138" s="136">
        <v>122</v>
      </c>
      <c r="C138" s="136">
        <v>123.5273885259331</v>
      </c>
      <c r="D138" s="136">
        <v>125.85447333666748</v>
      </c>
      <c r="E138" s="136">
        <v>129.27740668827647</v>
      </c>
      <c r="F138" s="149">
        <v>133.5578560655751</v>
      </c>
      <c r="G138" s="137">
        <v>138.50986259314018</v>
      </c>
      <c r="H138" s="137">
        <v>143.6972744428214</v>
      </c>
      <c r="I138" s="137">
        <v>148.83510429111735</v>
      </c>
      <c r="J138" s="137">
        <v>153.76698193441322</v>
      </c>
      <c r="K138" s="137">
        <v>158.8472008577496</v>
      </c>
      <c r="L138" s="140">
        <v>163.85380875655963</v>
      </c>
    </row>
    <row r="139" spans="1:12" ht="15">
      <c r="A139" s="234" t="s">
        <v>92</v>
      </c>
      <c r="B139" s="136">
        <v>929</v>
      </c>
      <c r="C139" s="136">
        <f>SUM('[1]POP'!$H$153:$H$178)</f>
        <v>965.2677530975556</v>
      </c>
      <c r="D139" s="150">
        <f>SUM('[1]POP'!$I$153:$I$178)</f>
        <v>1000.0620310105719</v>
      </c>
      <c r="E139" s="150">
        <f>SUM('[1]POP'!$J$153:$J$178)</f>
        <v>1033.876666732589</v>
      </c>
      <c r="F139" s="233">
        <f>SUM('[1]POP'!$K$153:$K$178)</f>
        <v>1067.6696950010594</v>
      </c>
      <c r="G139" s="137">
        <f>SUM('[1]POP'!$L$153:$L$178)</f>
        <v>1102.173099086449</v>
      </c>
      <c r="H139" s="137">
        <f>SUM('[1]POP'!$M$153:$M$178)</f>
        <v>1137.9499893892066</v>
      </c>
      <c r="I139" s="137">
        <f>SUM('[1]POP'!$N$153:$N$178)</f>
        <v>1175.1508590681274</v>
      </c>
      <c r="J139" s="137">
        <f>SUM('[1]POP'!$O$153:$O$178)</f>
        <v>1213.6657403894728</v>
      </c>
      <c r="K139" s="137">
        <f>SUM('[1]POP'!$P$153:$P$178)</f>
        <v>1253.251252986446</v>
      </c>
      <c r="L139" s="140">
        <f>SUM('[1]POP'!$Q$153:$Q$178)</f>
        <v>1294.020128690611</v>
      </c>
    </row>
    <row r="140" spans="1:12" ht="15">
      <c r="A140" s="118" t="s">
        <v>14</v>
      </c>
      <c r="B140" s="49">
        <f aca="true" t="shared" si="77" ref="B140:L140">SUM(B64:B139)</f>
        <v>31086</v>
      </c>
      <c r="C140" s="49">
        <f t="shared" si="77"/>
        <v>31209.714652563904</v>
      </c>
      <c r="D140" s="49">
        <f t="shared" si="77"/>
        <v>31327.618910440997</v>
      </c>
      <c r="E140" s="49">
        <f t="shared" si="77"/>
        <v>31438.284840470136</v>
      </c>
      <c r="F140" s="49">
        <f t="shared" si="77"/>
        <v>31541.795521478747</v>
      </c>
      <c r="G140" s="117">
        <f t="shared" si="77"/>
        <v>31638.245533558005</v>
      </c>
      <c r="H140" s="117">
        <f t="shared" si="77"/>
        <v>31727.725936948853</v>
      </c>
      <c r="I140" s="117">
        <f t="shared" si="77"/>
        <v>31807.391037793874</v>
      </c>
      <c r="J140" s="117">
        <f t="shared" si="77"/>
        <v>31877.310023378697</v>
      </c>
      <c r="K140" s="117">
        <f t="shared" si="77"/>
        <v>31937.495862681248</v>
      </c>
      <c r="L140" s="117">
        <f t="shared" si="77"/>
        <v>31987.910120472177</v>
      </c>
    </row>
    <row r="141" spans="1:12" ht="15">
      <c r="A141" s="1"/>
      <c r="B141" s="1"/>
      <c r="C141" s="1"/>
      <c r="D141" s="1"/>
      <c r="E141" s="1"/>
      <c r="F141" s="1"/>
      <c r="G141" s="1"/>
      <c r="H141" s="1"/>
      <c r="I141" s="1"/>
      <c r="J141" s="1"/>
      <c r="K141" s="1"/>
      <c r="L141" s="1"/>
    </row>
    <row r="142" spans="1:12" ht="17.25">
      <c r="A142" s="2" t="s">
        <v>134</v>
      </c>
      <c r="B142" s="1"/>
      <c r="C142" s="1"/>
      <c r="D142" s="1"/>
      <c r="E142" s="1"/>
      <c r="F142" s="1"/>
      <c r="G142" s="1"/>
      <c r="H142" s="1"/>
      <c r="I142" s="1"/>
      <c r="J142" s="1"/>
      <c r="K142" s="1"/>
      <c r="L142" s="1"/>
    </row>
    <row r="143" spans="1:12" ht="15">
      <c r="A143" s="118" t="s">
        <v>0</v>
      </c>
      <c r="B143" s="118">
        <v>2010</v>
      </c>
      <c r="C143" s="118">
        <v>2011</v>
      </c>
      <c r="D143" s="50">
        <v>2012</v>
      </c>
      <c r="E143" s="50">
        <v>2013</v>
      </c>
      <c r="F143" s="50">
        <v>2014</v>
      </c>
      <c r="G143" s="118">
        <v>2015</v>
      </c>
      <c r="H143" s="118">
        <v>2016</v>
      </c>
      <c r="I143" s="118">
        <v>2017</v>
      </c>
      <c r="J143" s="118">
        <v>2018</v>
      </c>
      <c r="K143" s="118">
        <v>2019</v>
      </c>
      <c r="L143" s="118">
        <v>2020</v>
      </c>
    </row>
    <row r="144" spans="1:12" ht="15">
      <c r="A144" s="45">
        <v>0</v>
      </c>
      <c r="B144" s="151">
        <v>362.8678134552835</v>
      </c>
      <c r="C144" s="151">
        <v>372.7604507048399</v>
      </c>
      <c r="D144" s="237">
        <v>369.14736843315256</v>
      </c>
      <c r="E144" s="237">
        <v>365.84451830216767</v>
      </c>
      <c r="F144" s="240">
        <v>362.82694782550215</v>
      </c>
      <c r="G144" s="152">
        <v>360.0678459798979</v>
      </c>
      <c r="H144" s="152">
        <v>357.52757169396773</v>
      </c>
      <c r="I144" s="152">
        <v>352.37781908051045</v>
      </c>
      <c r="J144" s="152">
        <v>347.3707830670256</v>
      </c>
      <c r="K144" s="152">
        <v>342.45215897591055</v>
      </c>
      <c r="L144" s="153">
        <v>337.57257984225225</v>
      </c>
    </row>
    <row r="145" spans="1:12" ht="15">
      <c r="A145" s="45">
        <v>1</v>
      </c>
      <c r="B145" s="151">
        <v>370.2087722555534</v>
      </c>
      <c r="C145" s="151">
        <v>361.28130951470894</v>
      </c>
      <c r="D145" s="238">
        <v>371.16745317203436</v>
      </c>
      <c r="E145" s="238">
        <v>367.6051862739623</v>
      </c>
      <c r="F145" s="241">
        <v>364.350280573966</v>
      </c>
      <c r="G145" s="154">
        <v>361.37801366299004</v>
      </c>
      <c r="H145" s="154">
        <v>358.66179861067656</v>
      </c>
      <c r="I145" s="154">
        <v>356.1622541325565</v>
      </c>
      <c r="J145" s="154">
        <v>351.06173245023854</v>
      </c>
      <c r="K145" s="154">
        <v>346.10177270131305</v>
      </c>
      <c r="L145" s="155">
        <v>341.22835286547433</v>
      </c>
    </row>
    <row r="146" spans="1:12" ht="15">
      <c r="A146" s="45">
        <v>2</v>
      </c>
      <c r="B146" s="151">
        <v>377.51837779768266</v>
      </c>
      <c r="C146" s="151">
        <v>369.3924416180067</v>
      </c>
      <c r="D146" s="238">
        <v>360.50195648087396</v>
      </c>
      <c r="E146" s="238">
        <v>370.38403778406996</v>
      </c>
      <c r="F146" s="241">
        <v>366.8459430882083</v>
      </c>
      <c r="G146" s="154">
        <v>363.6138342074164</v>
      </c>
      <c r="H146" s="154">
        <v>360.6630993938215</v>
      </c>
      <c r="I146" s="154">
        <v>357.9672597059846</v>
      </c>
      <c r="J146" s="154">
        <v>355.4870597985014</v>
      </c>
      <c r="K146" s="154">
        <v>350.41012653844507</v>
      </c>
      <c r="L146" s="155">
        <v>345.4727332954194</v>
      </c>
    </row>
    <row r="147" spans="1:12" ht="15">
      <c r="A147" s="45">
        <v>3</v>
      </c>
      <c r="B147" s="151">
        <v>384.8171022275131</v>
      </c>
      <c r="C147" s="151">
        <v>376.8853287226219</v>
      </c>
      <c r="D147" s="238">
        <v>368.78636322481873</v>
      </c>
      <c r="E147" s="238">
        <v>359.9231209839125</v>
      </c>
      <c r="F147" s="241">
        <v>369.8019997489218</v>
      </c>
      <c r="G147" s="154">
        <v>366.2816804083006</v>
      </c>
      <c r="H147" s="154">
        <v>363.0663328101159</v>
      </c>
      <c r="I147" s="154">
        <v>360.131427129235</v>
      </c>
      <c r="J147" s="154">
        <v>357.4505643872761</v>
      </c>
      <c r="K147" s="154">
        <v>354.98458259585243</v>
      </c>
      <c r="L147" s="155">
        <v>349.9250350242254</v>
      </c>
    </row>
    <row r="148" spans="1:12" ht="15">
      <c r="A148" s="45">
        <v>4</v>
      </c>
      <c r="B148" s="151">
        <v>392.1254176908863</v>
      </c>
      <c r="C148" s="151">
        <v>384.33853034145864</v>
      </c>
      <c r="D148" s="238">
        <v>376.4266669224646</v>
      </c>
      <c r="E148" s="238">
        <v>368.3471103052862</v>
      </c>
      <c r="F148" s="241">
        <v>359.50350532214287</v>
      </c>
      <c r="G148" s="154">
        <v>369.37995247467836</v>
      </c>
      <c r="H148" s="154">
        <v>365.87241362650684</v>
      </c>
      <c r="I148" s="154">
        <v>362.66911584332735</v>
      </c>
      <c r="J148" s="154">
        <v>359.74558856325194</v>
      </c>
      <c r="K148" s="154">
        <v>357.075490660191</v>
      </c>
      <c r="L148" s="155">
        <v>354.6197277400721</v>
      </c>
    </row>
    <row r="149" spans="1:12" ht="15">
      <c r="A149" s="45">
        <v>5</v>
      </c>
      <c r="B149" s="151">
        <v>399.4705542243728</v>
      </c>
      <c r="C149" s="151">
        <v>391.7742129405219</v>
      </c>
      <c r="D149" s="238">
        <v>384.0016517170074</v>
      </c>
      <c r="E149" s="238">
        <v>376.10372049343965</v>
      </c>
      <c r="F149" s="241">
        <v>368.0377645297976</v>
      </c>
      <c r="G149" s="154">
        <v>359.20792522053637</v>
      </c>
      <c r="H149" s="154">
        <v>369.0825937796529</v>
      </c>
      <c r="I149" s="154">
        <v>365.5839946304887</v>
      </c>
      <c r="J149" s="154">
        <v>362.38912457572815</v>
      </c>
      <c r="K149" s="154">
        <v>359.4735547389549</v>
      </c>
      <c r="L149" s="155">
        <v>356.8109846888574</v>
      </c>
    </row>
    <row r="150" spans="1:12" ht="15">
      <c r="A150" s="45">
        <v>6</v>
      </c>
      <c r="B150" s="151">
        <v>406.87298397381414</v>
      </c>
      <c r="C150" s="151">
        <v>399.2197404822243</v>
      </c>
      <c r="D150" s="238">
        <v>391.53347222413805</v>
      </c>
      <c r="E150" s="238">
        <v>383.77067898878664</v>
      </c>
      <c r="F150" s="241">
        <v>375.882260246654</v>
      </c>
      <c r="G150" s="154">
        <v>367.8255916949853</v>
      </c>
      <c r="H150" s="154">
        <v>359.0051555274542</v>
      </c>
      <c r="I150" s="154">
        <v>368.878564529608</v>
      </c>
      <c r="J150" s="154">
        <v>365.38606035804247</v>
      </c>
      <c r="K150" s="154">
        <v>362.19693575951703</v>
      </c>
      <c r="L150" s="155">
        <v>359.28679042329065</v>
      </c>
    </row>
    <row r="151" spans="1:12" ht="15">
      <c r="A151" s="45">
        <v>7</v>
      </c>
      <c r="B151" s="151">
        <v>414.3329054128652</v>
      </c>
      <c r="C151" s="151">
        <v>406.6948416506058</v>
      </c>
      <c r="D151" s="238">
        <v>399.0486668066159</v>
      </c>
      <c r="E151" s="238">
        <v>391.36923560899584</v>
      </c>
      <c r="F151" s="241">
        <v>383.61308135874657</v>
      </c>
      <c r="G151" s="154">
        <v>375.73112857345353</v>
      </c>
      <c r="H151" s="154">
        <v>367.6807738350451</v>
      </c>
      <c r="I151" s="154">
        <v>358.8667320852079</v>
      </c>
      <c r="J151" s="154">
        <v>368.7392569866546</v>
      </c>
      <c r="K151" s="154">
        <v>365.2508904954095</v>
      </c>
      <c r="L151" s="155">
        <v>362.0656660641975</v>
      </c>
    </row>
    <row r="152" spans="1:12" ht="15">
      <c r="A152" s="45">
        <v>8</v>
      </c>
      <c r="B152" s="151">
        <v>421.8167275615359</v>
      </c>
      <c r="C152" s="151">
        <v>414.198842925853</v>
      </c>
      <c r="D152" s="238">
        <v>406.56604615803525</v>
      </c>
      <c r="E152" s="238">
        <v>398.9249584123684</v>
      </c>
      <c r="F152" s="241">
        <v>391.2504542277519</v>
      </c>
      <c r="G152" s="154">
        <v>383.4990845669759</v>
      </c>
      <c r="H152" s="154">
        <v>375.6217921487974</v>
      </c>
      <c r="I152" s="154">
        <v>367.5759887380908</v>
      </c>
      <c r="J152" s="154">
        <v>358.76655777398946</v>
      </c>
      <c r="K152" s="154">
        <v>368.6384265333019</v>
      </c>
      <c r="L152" s="155">
        <v>365.1530388551687</v>
      </c>
    </row>
    <row r="153" spans="1:12" ht="15">
      <c r="A153" s="45">
        <v>9</v>
      </c>
      <c r="B153" s="151">
        <v>429.1894910789025</v>
      </c>
      <c r="C153" s="151">
        <v>421.6995045504595</v>
      </c>
      <c r="D153" s="238">
        <v>414.08618001586984</v>
      </c>
      <c r="E153" s="238">
        <v>406.45778978433543</v>
      </c>
      <c r="F153" s="241">
        <v>398.820963741227</v>
      </c>
      <c r="G153" s="154">
        <v>391.1505873349037</v>
      </c>
      <c r="H153" s="154">
        <v>383.40322644821737</v>
      </c>
      <c r="I153" s="154">
        <v>375.5298391668358</v>
      </c>
      <c r="J153" s="154">
        <v>367.4878500786886</v>
      </c>
      <c r="K153" s="154">
        <v>358.68228441899873</v>
      </c>
      <c r="L153" s="155">
        <v>368.5535879507502</v>
      </c>
    </row>
    <row r="154" spans="1:12" ht="15">
      <c r="A154" s="45">
        <v>10</v>
      </c>
      <c r="B154" s="151">
        <v>436.2081103723777</v>
      </c>
      <c r="C154" s="151">
        <v>429.0674172771671</v>
      </c>
      <c r="D154" s="238">
        <v>421.58210467707227</v>
      </c>
      <c r="E154" s="238">
        <v>413.97332683243707</v>
      </c>
      <c r="F154" s="241">
        <v>406.34933607101595</v>
      </c>
      <c r="G154" s="154">
        <v>398.71676504595547</v>
      </c>
      <c r="H154" s="154">
        <v>391.0505102077842</v>
      </c>
      <c r="I154" s="154">
        <v>383.3071524512906</v>
      </c>
      <c r="J154" s="154">
        <v>375.43766531587784</v>
      </c>
      <c r="K154" s="154">
        <v>367.3994862883511</v>
      </c>
      <c r="L154" s="155">
        <v>358.5977828202929</v>
      </c>
    </row>
    <row r="155" spans="1:12" ht="15">
      <c r="A155" s="45">
        <v>11</v>
      </c>
      <c r="B155" s="151">
        <v>442.5348893791691</v>
      </c>
      <c r="C155" s="151">
        <v>436.0680100628772</v>
      </c>
      <c r="D155" s="238">
        <v>428.9325301339952</v>
      </c>
      <c r="E155" s="238">
        <v>421.4523585616895</v>
      </c>
      <c r="F155" s="241">
        <v>413.8485887027863</v>
      </c>
      <c r="G155" s="154">
        <v>406.2294439442585</v>
      </c>
      <c r="H155" s="154">
        <v>398.60156008012694</v>
      </c>
      <c r="I155" s="154">
        <v>390.93984579062226</v>
      </c>
      <c r="J155" s="154">
        <v>383.20089862489664</v>
      </c>
      <c r="K155" s="154">
        <v>375.33570925960817</v>
      </c>
      <c r="L155" s="155">
        <v>367.30172948832313</v>
      </c>
    </row>
    <row r="156" spans="1:12" ht="15">
      <c r="A156" s="45">
        <v>12</v>
      </c>
      <c r="B156" s="151">
        <v>447.79158469211075</v>
      </c>
      <c r="C156" s="151">
        <v>442.373188782823</v>
      </c>
      <c r="D156" s="238">
        <v>435.9120449938641</v>
      </c>
      <c r="E156" s="238">
        <v>428.7823409173916</v>
      </c>
      <c r="F156" s="241">
        <v>421.30787362902066</v>
      </c>
      <c r="G156" s="154">
        <v>413.70966076967204</v>
      </c>
      <c r="H156" s="154">
        <v>406.0958935970078</v>
      </c>
      <c r="I156" s="154">
        <v>398.47321147777825</v>
      </c>
      <c r="J156" s="154">
        <v>390.8165367745772</v>
      </c>
      <c r="K156" s="154">
        <v>383.08248563996887</v>
      </c>
      <c r="L156" s="155">
        <v>375.2220678870265</v>
      </c>
    </row>
    <row r="157" spans="1:12" ht="15">
      <c r="A157" s="45">
        <v>13</v>
      </c>
      <c r="B157" s="151">
        <v>451.7148370464289</v>
      </c>
      <c r="C157" s="151">
        <v>447.6130483048794</v>
      </c>
      <c r="D157" s="238">
        <v>442.20054189765517</v>
      </c>
      <c r="E157" s="238">
        <v>435.7454907347655</v>
      </c>
      <c r="F157" s="241">
        <v>428.62193200180553</v>
      </c>
      <c r="G157" s="154">
        <v>421.1535345830536</v>
      </c>
      <c r="H157" s="154">
        <v>413.5612353834417</v>
      </c>
      <c r="I157" s="154">
        <v>405.95319142809836</v>
      </c>
      <c r="J157" s="154">
        <v>398.3360459632502</v>
      </c>
      <c r="K157" s="154">
        <v>390.6847360189373</v>
      </c>
      <c r="L157" s="155">
        <v>382.95589766659657</v>
      </c>
    </row>
    <row r="158" spans="1:12" ht="15">
      <c r="A158" s="45">
        <v>14</v>
      </c>
      <c r="B158" s="151">
        <v>454.3791817137964</v>
      </c>
      <c r="C158" s="151">
        <v>451.5261729157833</v>
      </c>
      <c r="D158" s="238">
        <v>447.43004557961416</v>
      </c>
      <c r="E158" s="238">
        <v>442.02354246909107</v>
      </c>
      <c r="F158" s="241">
        <v>435.57471299585126</v>
      </c>
      <c r="G158" s="154">
        <v>428.4574309915596</v>
      </c>
      <c r="H158" s="154">
        <v>420.9952340821026</v>
      </c>
      <c r="I158" s="154">
        <v>413.4089764950794</v>
      </c>
      <c r="J158" s="154">
        <v>405.806780217318</v>
      </c>
      <c r="K158" s="154">
        <v>398.1952925221722</v>
      </c>
      <c r="L158" s="155">
        <v>390.54946552154286</v>
      </c>
    </row>
    <row r="159" spans="1:12" ht="15">
      <c r="A159" s="45">
        <v>15</v>
      </c>
      <c r="B159" s="151">
        <v>457.1675053729617</v>
      </c>
      <c r="C159" s="151">
        <v>454.1795865264208</v>
      </c>
      <c r="D159" s="238">
        <v>451.3320147421645</v>
      </c>
      <c r="E159" s="238">
        <v>447.2416775923336</v>
      </c>
      <c r="F159" s="241">
        <v>441.8413272151961</v>
      </c>
      <c r="G159" s="154">
        <v>435.3988762631385</v>
      </c>
      <c r="H159" s="154">
        <v>428.28803065859046</v>
      </c>
      <c r="I159" s="154">
        <v>420.83219305423916</v>
      </c>
      <c r="J159" s="154">
        <v>413.2521326427296</v>
      </c>
      <c r="K159" s="154">
        <v>405.65593538129065</v>
      </c>
      <c r="L159" s="155">
        <v>398.05025272430805</v>
      </c>
    </row>
    <row r="160" spans="1:12" ht="15">
      <c r="A160" s="45">
        <v>16</v>
      </c>
      <c r="B160" s="151">
        <v>459.3319646000423</v>
      </c>
      <c r="C160" s="151">
        <v>456.94866814283824</v>
      </c>
      <c r="D160" s="238">
        <v>453.9667596297151</v>
      </c>
      <c r="E160" s="238">
        <v>451.1249451386996</v>
      </c>
      <c r="F160" s="241">
        <v>447.0407534361123</v>
      </c>
      <c r="G160" s="154">
        <v>441.6469361382247</v>
      </c>
      <c r="H160" s="154">
        <v>435.2112603773002</v>
      </c>
      <c r="I160" s="154">
        <v>428.10725320898536</v>
      </c>
      <c r="J160" s="154">
        <v>420.65817343969724</v>
      </c>
      <c r="K160" s="154">
        <v>413.0846996100648</v>
      </c>
      <c r="L160" s="155">
        <v>405.4948792657393</v>
      </c>
    </row>
    <row r="161" spans="1:12" ht="15">
      <c r="A161" s="45">
        <v>17</v>
      </c>
      <c r="B161" s="151">
        <v>458.6677902048714</v>
      </c>
      <c r="C161" s="151">
        <v>459.09050588980807</v>
      </c>
      <c r="D161" s="238">
        <v>456.71351578431006</v>
      </c>
      <c r="E161" s="238">
        <v>453.7380206757331</v>
      </c>
      <c r="F161" s="241">
        <v>450.9023602679196</v>
      </c>
      <c r="G161" s="154">
        <v>446.82474074243805</v>
      </c>
      <c r="H161" s="154">
        <v>441.4379135874238</v>
      </c>
      <c r="I161" s="154">
        <v>435.00948985895883</v>
      </c>
      <c r="J161" s="154">
        <v>427.91280455048616</v>
      </c>
      <c r="K161" s="154">
        <v>420.4709619334519</v>
      </c>
      <c r="L161" s="155">
        <v>412.9045431230711</v>
      </c>
    </row>
    <row r="162" spans="1:12" ht="15">
      <c r="A162" s="45">
        <v>18</v>
      </c>
      <c r="B162" s="151">
        <v>454.4470154884434</v>
      </c>
      <c r="C162" s="151">
        <v>458.408624022411</v>
      </c>
      <c r="D162" s="238">
        <v>458.8365504174945</v>
      </c>
      <c r="E162" s="238">
        <v>456.4661435637109</v>
      </c>
      <c r="F162" s="241">
        <v>453.4973579559146</v>
      </c>
      <c r="G162" s="154">
        <v>450.66813508338186</v>
      </c>
      <c r="H162" s="154">
        <v>446.5973942034651</v>
      </c>
      <c r="I162" s="154">
        <v>441.2178871180104</v>
      </c>
      <c r="J162" s="154">
        <v>434.7970609984197</v>
      </c>
      <c r="K162" s="154">
        <v>427.7080489313006</v>
      </c>
      <c r="L162" s="155">
        <v>420.2737926441008</v>
      </c>
    </row>
    <row r="163" spans="1:12" ht="15">
      <c r="A163" s="45">
        <v>19</v>
      </c>
      <c r="B163" s="151">
        <v>447.96407912906636</v>
      </c>
      <c r="C163" s="151">
        <v>454.1761647114318</v>
      </c>
      <c r="D163" s="238">
        <v>458.14114306107655</v>
      </c>
      <c r="E163" s="238">
        <v>458.57439418598466</v>
      </c>
      <c r="F163" s="241">
        <v>456.2107430041562</v>
      </c>
      <c r="G163" s="154">
        <v>453.24884433357545</v>
      </c>
      <c r="H163" s="154">
        <v>450.4262287170111</v>
      </c>
      <c r="I163" s="154">
        <v>446.3625520960464</v>
      </c>
      <c r="J163" s="154">
        <v>440.9905670508846</v>
      </c>
      <c r="K163" s="154">
        <v>434.5775518459346</v>
      </c>
      <c r="L163" s="155">
        <v>427.49643122733187</v>
      </c>
    </row>
    <row r="164" spans="1:12" ht="15">
      <c r="A164" s="45">
        <v>20</v>
      </c>
      <c r="B164" s="151">
        <v>440.58388604429797</v>
      </c>
      <c r="C164" s="151">
        <v>447.68615209795854</v>
      </c>
      <c r="D164" s="238">
        <v>453.9002850559877</v>
      </c>
      <c r="E164" s="238">
        <v>457.86863999964186</v>
      </c>
      <c r="F164" s="241">
        <v>458.3072732752692</v>
      </c>
      <c r="G164" s="154">
        <v>455.9504629501082</v>
      </c>
      <c r="H164" s="154">
        <v>452.9955400995872</v>
      </c>
      <c r="I164" s="154">
        <v>450.1796166438352</v>
      </c>
      <c r="J164" s="154">
        <v>446.12309974875876</v>
      </c>
      <c r="K164" s="154">
        <v>440.7587432403078</v>
      </c>
      <c r="L164" s="155">
        <v>434.3536535347995</v>
      </c>
    </row>
    <row r="165" spans="1:12" ht="15">
      <c r="A165" s="45">
        <v>21</v>
      </c>
      <c r="B165" s="151">
        <v>434.71456872214316</v>
      </c>
      <c r="C165" s="151">
        <v>440.2988196668659</v>
      </c>
      <c r="D165" s="238">
        <v>447.40254720674574</v>
      </c>
      <c r="E165" s="238">
        <v>453.6187111547798</v>
      </c>
      <c r="F165" s="241">
        <v>457.59046749193715</v>
      </c>
      <c r="G165" s="154">
        <v>458.03454952915155</v>
      </c>
      <c r="H165" s="154">
        <v>455.6846781968021</v>
      </c>
      <c r="I165" s="154">
        <v>452.73683361541924</v>
      </c>
      <c r="J165" s="154">
        <v>449.927700387295</v>
      </c>
      <c r="K165" s="154">
        <v>445.8784532557643</v>
      </c>
      <c r="L165" s="155">
        <v>440.52184776975986</v>
      </c>
    </row>
    <row r="166" spans="1:12" ht="15">
      <c r="A166" s="45">
        <v>22</v>
      </c>
      <c r="B166" s="151">
        <v>432.0919523277358</v>
      </c>
      <c r="C166" s="151">
        <v>434.41257947027464</v>
      </c>
      <c r="D166" s="238">
        <v>439.99933599668987</v>
      </c>
      <c r="E166" s="238">
        <v>447.1045365167107</v>
      </c>
      <c r="F166" s="241">
        <v>453.32278602940704</v>
      </c>
      <c r="G166" s="154">
        <v>457.29806766160834</v>
      </c>
      <c r="H166" s="154">
        <v>457.74782741058823</v>
      </c>
      <c r="I166" s="154">
        <v>455.4052017438167</v>
      </c>
      <c r="J166" s="154">
        <v>452.4647510606299</v>
      </c>
      <c r="K166" s="154">
        <v>449.6627107777079</v>
      </c>
      <c r="L166" s="155">
        <v>445.6210632364314</v>
      </c>
    </row>
    <row r="167" spans="1:12" ht="15">
      <c r="A167" s="45">
        <v>23</v>
      </c>
      <c r="B167" s="151">
        <v>434.0934445421311</v>
      </c>
      <c r="C167" s="151">
        <v>431.75616275604955</v>
      </c>
      <c r="D167" s="238">
        <v>434.08202069691527</v>
      </c>
      <c r="E167" s="238">
        <v>439.6714497172218</v>
      </c>
      <c r="F167" s="241">
        <v>446.7782078578789</v>
      </c>
      <c r="G167" s="154">
        <v>452.9986848233656</v>
      </c>
      <c r="H167" s="154">
        <v>456.9777703991735</v>
      </c>
      <c r="I167" s="154">
        <v>457.4336925026658</v>
      </c>
      <c r="J167" s="154">
        <v>455.0989486867991</v>
      </c>
      <c r="K167" s="154">
        <v>452.16654452037824</v>
      </c>
      <c r="L167" s="155">
        <v>449.37222333367083</v>
      </c>
    </row>
    <row r="168" spans="1:12" ht="15">
      <c r="A168" s="45">
        <v>24</v>
      </c>
      <c r="B168" s="151">
        <v>439.8300211904023</v>
      </c>
      <c r="C168" s="151">
        <v>433.70670538068276</v>
      </c>
      <c r="D168" s="238">
        <v>431.3795045532427</v>
      </c>
      <c r="E168" s="238">
        <v>433.7111482649472</v>
      </c>
      <c r="F168" s="241">
        <v>439.30351127103035</v>
      </c>
      <c r="G168" s="154">
        <v>446.4119513360113</v>
      </c>
      <c r="H168" s="154">
        <v>452.6348611981063</v>
      </c>
      <c r="I168" s="154">
        <v>456.6181492957339</v>
      </c>
      <c r="J168" s="154">
        <v>457.080922900659</v>
      </c>
      <c r="K168" s="154">
        <v>454.7549637245387</v>
      </c>
      <c r="L168" s="155">
        <v>451.8315319833497</v>
      </c>
    </row>
    <row r="169" spans="1:12" ht="15">
      <c r="A169" s="45">
        <v>25</v>
      </c>
      <c r="B169" s="151">
        <v>446.1639881990883</v>
      </c>
      <c r="C169" s="151">
        <v>439.3814298669066</v>
      </c>
      <c r="D169" s="238">
        <v>433.27353686802104</v>
      </c>
      <c r="E169" s="238">
        <v>430.95753105275594</v>
      </c>
      <c r="F169" s="241">
        <v>433.29558056179025</v>
      </c>
      <c r="G169" s="154">
        <v>438.89115362018094</v>
      </c>
      <c r="H169" s="154">
        <v>446.0013997056025</v>
      </c>
      <c r="I169" s="154">
        <v>452.22695675613414</v>
      </c>
      <c r="J169" s="154">
        <v>456.2148762886487</v>
      </c>
      <c r="K169" s="154">
        <v>456.6852533352902</v>
      </c>
      <c r="L169" s="155">
        <v>454.369068627857</v>
      </c>
    </row>
    <row r="170" spans="1:12" ht="15">
      <c r="A170" s="45">
        <v>26</v>
      </c>
      <c r="B170" s="151">
        <v>452.64579290866715</v>
      </c>
      <c r="C170" s="151">
        <v>445.6528736182013</v>
      </c>
      <c r="D170" s="238">
        <v>438.88850242940333</v>
      </c>
      <c r="E170" s="238">
        <v>432.7974442120456</v>
      </c>
      <c r="F170" s="241">
        <v>430.4936541279466</v>
      </c>
      <c r="G170" s="154">
        <v>432.8386559755503</v>
      </c>
      <c r="H170" s="154">
        <v>438.4376676897994</v>
      </c>
      <c r="I170" s="154">
        <v>445.54980779283085</v>
      </c>
      <c r="J170" s="154">
        <v>451.77818373104907</v>
      </c>
      <c r="K170" s="154">
        <v>455.7711057604994</v>
      </c>
      <c r="L170" s="155">
        <v>456.24975776041015</v>
      </c>
    </row>
    <row r="171" spans="1:12" ht="15">
      <c r="A171" s="45">
        <v>27</v>
      </c>
      <c r="B171" s="151">
        <v>461.829371993203</v>
      </c>
      <c r="C171" s="151">
        <v>452.07796392346296</v>
      </c>
      <c r="D171" s="238">
        <v>445.1053563575468</v>
      </c>
      <c r="E171" s="238">
        <v>438.36033921860303</v>
      </c>
      <c r="F171" s="241">
        <v>432.28721796172204</v>
      </c>
      <c r="G171" s="154">
        <v>429.99641831736955</v>
      </c>
      <c r="H171" s="154">
        <v>432.3487707588922</v>
      </c>
      <c r="I171" s="154">
        <v>437.95136643922956</v>
      </c>
      <c r="J171" s="154">
        <v>445.06543381780205</v>
      </c>
      <c r="K171" s="154">
        <v>451.2967289355326</v>
      </c>
      <c r="L171" s="155">
        <v>455.2949136942841</v>
      </c>
    </row>
    <row r="172" spans="1:12" ht="15">
      <c r="A172" s="45">
        <v>28</v>
      </c>
      <c r="B172" s="151">
        <v>474.0988292081372</v>
      </c>
      <c r="C172" s="151">
        <v>461.2110761583412</v>
      </c>
      <c r="D172" s="238">
        <v>451.4851808823945</v>
      </c>
      <c r="E172" s="238">
        <v>444.53363548042614</v>
      </c>
      <c r="F172" s="241">
        <v>437.8087154129724</v>
      </c>
      <c r="G172" s="154">
        <v>431.75421649409276</v>
      </c>
      <c r="H172" s="154">
        <v>429.4768763809403</v>
      </c>
      <c r="I172" s="154">
        <v>431.83679815836666</v>
      </c>
      <c r="J172" s="154">
        <v>437.4430276525944</v>
      </c>
      <c r="K172" s="154">
        <v>444.5589971087712</v>
      </c>
      <c r="L172" s="155">
        <v>450.7932315760367</v>
      </c>
    </row>
    <row r="173" spans="1:12" ht="15">
      <c r="A173" s="45">
        <v>29</v>
      </c>
      <c r="B173" s="151">
        <v>488.3602062520462</v>
      </c>
      <c r="C173" s="151">
        <v>473.4363096588684</v>
      </c>
      <c r="D173" s="238">
        <v>460.57979407070223</v>
      </c>
      <c r="E173" s="238">
        <v>450.87979451713693</v>
      </c>
      <c r="F173" s="241">
        <v>443.9496375999806</v>
      </c>
      <c r="G173" s="154">
        <v>437.24512617148196</v>
      </c>
      <c r="H173" s="154">
        <v>431.2095352666453</v>
      </c>
      <c r="I173" s="154">
        <v>428.94583241849324</v>
      </c>
      <c r="J173" s="154">
        <v>431.3133740330542</v>
      </c>
      <c r="K173" s="154">
        <v>436.9232011241755</v>
      </c>
      <c r="L173" s="155">
        <v>444.0409976362571</v>
      </c>
    </row>
    <row r="174" spans="1:12" ht="15">
      <c r="A174" s="45">
        <v>30</v>
      </c>
      <c r="B174" s="151">
        <v>504.2344932398561</v>
      </c>
      <c r="C174" s="151">
        <v>487.6557184777526</v>
      </c>
      <c r="D174" s="238">
        <v>472.7673264114716</v>
      </c>
      <c r="E174" s="238">
        <v>459.94219032441896</v>
      </c>
      <c r="F174" s="241">
        <v>450.2682169343751</v>
      </c>
      <c r="G174" s="154">
        <v>443.35954002980344</v>
      </c>
      <c r="H174" s="154">
        <v>436.67552522707064</v>
      </c>
      <c r="I174" s="154">
        <v>430.6589210692217</v>
      </c>
      <c r="J174" s="154">
        <v>428.4088825561089</v>
      </c>
      <c r="K174" s="154">
        <v>430.78400776021874</v>
      </c>
      <c r="L174" s="155">
        <v>436.3973521835907</v>
      </c>
    </row>
    <row r="175" spans="1:12" ht="15">
      <c r="A175" s="45">
        <v>31</v>
      </c>
      <c r="B175" s="151">
        <v>519.217669469017</v>
      </c>
      <c r="C175" s="151">
        <v>503.4848751316004</v>
      </c>
      <c r="D175" s="238">
        <v>486.9455392008532</v>
      </c>
      <c r="E175" s="238">
        <v>472.09276509631513</v>
      </c>
      <c r="F175" s="241">
        <v>459.29913338372205</v>
      </c>
      <c r="G175" s="154">
        <v>449.6512745663583</v>
      </c>
      <c r="H175" s="154">
        <v>442.7641341284653</v>
      </c>
      <c r="I175" s="154">
        <v>436.1006709006264</v>
      </c>
      <c r="J175" s="154">
        <v>430.10310185037537</v>
      </c>
      <c r="K175" s="154">
        <v>427.8667319648041</v>
      </c>
      <c r="L175" s="155">
        <v>430.249390149796</v>
      </c>
    </row>
    <row r="176" spans="1:12" ht="15">
      <c r="A176" s="45">
        <v>32</v>
      </c>
      <c r="B176" s="151">
        <v>530.5022305627983</v>
      </c>
      <c r="C176" s="151">
        <v>518.4243688825923</v>
      </c>
      <c r="D176" s="238">
        <v>502.73126187527515</v>
      </c>
      <c r="E176" s="238">
        <v>486.2313903203149</v>
      </c>
      <c r="F176" s="241">
        <v>471.4142878766706</v>
      </c>
      <c r="G176" s="154">
        <v>458.65220171293095</v>
      </c>
      <c r="H176" s="154">
        <v>449.03047628348776</v>
      </c>
      <c r="I176" s="154">
        <v>442.16487110485394</v>
      </c>
      <c r="J176" s="154">
        <v>435.521959784415</v>
      </c>
      <c r="K176" s="154">
        <v>429.54342385412605</v>
      </c>
      <c r="L176" s="155">
        <v>427.320690035753</v>
      </c>
    </row>
    <row r="177" spans="1:12" ht="15">
      <c r="A177" s="45">
        <v>33</v>
      </c>
      <c r="B177" s="151">
        <v>536.4510023466436</v>
      </c>
      <c r="C177" s="151">
        <v>529.6738368636152</v>
      </c>
      <c r="D177" s="238">
        <v>517.6312554092099</v>
      </c>
      <c r="E177" s="238">
        <v>501.9776305081849</v>
      </c>
      <c r="F177" s="241">
        <v>485.51707017953197</v>
      </c>
      <c r="G177" s="154">
        <v>470.7354983132</v>
      </c>
      <c r="H177" s="154">
        <v>458.0048268750452</v>
      </c>
      <c r="I177" s="154">
        <v>448.409111098573</v>
      </c>
      <c r="J177" s="154">
        <v>441.5649224024753</v>
      </c>
      <c r="K177" s="154">
        <v>434.9424514951927</v>
      </c>
      <c r="L177" s="155">
        <v>428.9828433813462</v>
      </c>
    </row>
    <row r="178" spans="1:12" ht="15">
      <c r="A178" s="45">
        <v>34</v>
      </c>
      <c r="B178" s="151">
        <v>538.5025664473708</v>
      </c>
      <c r="C178" s="151">
        <v>535.5980777370331</v>
      </c>
      <c r="D178" s="238">
        <v>528.8487192575171</v>
      </c>
      <c r="E178" s="238">
        <v>516.8410723745342</v>
      </c>
      <c r="F178" s="241">
        <v>501.2266208796846</v>
      </c>
      <c r="G178" s="154">
        <v>484.8050773277195</v>
      </c>
      <c r="H178" s="154">
        <v>470.0587676696777</v>
      </c>
      <c r="I178" s="154">
        <v>457.35926790122795</v>
      </c>
      <c r="J178" s="154">
        <v>447.78934523843</v>
      </c>
      <c r="K178" s="154">
        <v>440.96637793029856</v>
      </c>
      <c r="L178" s="155">
        <v>434.36416342992914</v>
      </c>
    </row>
    <row r="179" spans="1:12" ht="15">
      <c r="A179" s="45">
        <v>35</v>
      </c>
      <c r="B179" s="151">
        <v>538.3588340329509</v>
      </c>
      <c r="C179" s="151">
        <v>537.6328639105839</v>
      </c>
      <c r="D179" s="238">
        <v>534.7505090808304</v>
      </c>
      <c r="E179" s="238">
        <v>528.0285684845808</v>
      </c>
      <c r="F179" s="241">
        <v>516.0554749489353</v>
      </c>
      <c r="G179" s="154">
        <v>500.4798035666591</v>
      </c>
      <c r="H179" s="154">
        <v>484.0968987915563</v>
      </c>
      <c r="I179" s="154">
        <v>469.3855078773664</v>
      </c>
      <c r="J179" s="154">
        <v>456.71687067473255</v>
      </c>
      <c r="K179" s="154">
        <v>447.17247017726464</v>
      </c>
      <c r="L179" s="155">
        <v>440.3704846337745</v>
      </c>
    </row>
    <row r="180" spans="1:12" ht="15">
      <c r="A180" s="45">
        <v>36</v>
      </c>
      <c r="B180" s="151">
        <v>539.0306782167663</v>
      </c>
      <c r="C180" s="151">
        <v>537.4757098679021</v>
      </c>
      <c r="D180" s="238">
        <v>536.7686631883801</v>
      </c>
      <c r="E180" s="238">
        <v>533.9080813173414</v>
      </c>
      <c r="F180" s="241">
        <v>527.2132142580435</v>
      </c>
      <c r="G180" s="154">
        <v>515.2742978119007</v>
      </c>
      <c r="H180" s="154">
        <v>499.73701978878347</v>
      </c>
      <c r="I180" s="154">
        <v>483.3923829005802</v>
      </c>
      <c r="J180" s="154">
        <v>468.71557408253574</v>
      </c>
      <c r="K180" s="154">
        <v>456.07749670029415</v>
      </c>
      <c r="L180" s="155">
        <v>446.5583529668089</v>
      </c>
    </row>
    <row r="181" spans="1:12" ht="15">
      <c r="A181" s="45">
        <v>37</v>
      </c>
      <c r="B181" s="151">
        <v>542.3445545728192</v>
      </c>
      <c r="C181" s="151">
        <v>538.127890571373</v>
      </c>
      <c r="D181" s="238">
        <v>536.5935734408141</v>
      </c>
      <c r="E181" s="238">
        <v>535.905201803134</v>
      </c>
      <c r="F181" s="241">
        <v>533.0661895352404</v>
      </c>
      <c r="G181" s="154">
        <v>526.3981962319374</v>
      </c>
      <c r="H181" s="154">
        <v>514.4932647796838</v>
      </c>
      <c r="I181" s="154">
        <v>498.99420130062526</v>
      </c>
      <c r="J181" s="154">
        <v>482.687669283392</v>
      </c>
      <c r="K181" s="154">
        <v>468.04529412314196</v>
      </c>
      <c r="L181" s="155">
        <v>455.43764042014595</v>
      </c>
    </row>
    <row r="182" spans="1:12" ht="15">
      <c r="A182" s="45">
        <v>38</v>
      </c>
      <c r="B182" s="151">
        <v>549.7669033450665</v>
      </c>
      <c r="C182" s="151">
        <v>541.407819745003</v>
      </c>
      <c r="D182" s="238">
        <v>537.2170178204982</v>
      </c>
      <c r="E182" s="238">
        <v>535.7033011271483</v>
      </c>
      <c r="F182" s="241">
        <v>535.0335840189308</v>
      </c>
      <c r="G182" s="154">
        <v>532.2161532688228</v>
      </c>
      <c r="H182" s="154">
        <v>525.5751047458622</v>
      </c>
      <c r="I182" s="154">
        <v>513.7043112558825</v>
      </c>
      <c r="J182" s="154">
        <v>498.24367313893174</v>
      </c>
      <c r="K182" s="154">
        <v>481.9754723299738</v>
      </c>
      <c r="L182" s="155">
        <v>467.3677345489999</v>
      </c>
    </row>
    <row r="183" spans="1:12" ht="15">
      <c r="A183" s="45">
        <v>39</v>
      </c>
      <c r="B183" s="151">
        <v>559.6064718668584</v>
      </c>
      <c r="C183" s="151">
        <v>548.7772611762888</v>
      </c>
      <c r="D183" s="238">
        <v>540.4526482294063</v>
      </c>
      <c r="E183" s="238">
        <v>536.2879690537239</v>
      </c>
      <c r="F183" s="241">
        <v>534.7950606280629</v>
      </c>
      <c r="G183" s="154">
        <v>534.144171516667</v>
      </c>
      <c r="H183" s="154">
        <v>531.348561492201</v>
      </c>
      <c r="I183" s="154">
        <v>524.7348164683095</v>
      </c>
      <c r="J183" s="154">
        <v>512.8986824759218</v>
      </c>
      <c r="K183" s="154">
        <v>497.4770979155603</v>
      </c>
      <c r="L183" s="155">
        <v>481.2478722106792</v>
      </c>
    </row>
    <row r="184" spans="1:12" ht="15">
      <c r="A184" s="45">
        <v>40</v>
      </c>
      <c r="B184" s="151">
        <v>569.7160957693079</v>
      </c>
      <c r="C184" s="151">
        <v>558.5497798696554</v>
      </c>
      <c r="D184" s="238">
        <v>547.7616066218767</v>
      </c>
      <c r="E184" s="238">
        <v>539.4721049505882</v>
      </c>
      <c r="F184" s="241">
        <v>535.3340256148473</v>
      </c>
      <c r="G184" s="154">
        <v>533.8622668798333</v>
      </c>
      <c r="H184" s="154">
        <v>533.230499551788</v>
      </c>
      <c r="I184" s="154">
        <v>530.4570926165866</v>
      </c>
      <c r="J184" s="154">
        <v>523.8711941263994</v>
      </c>
      <c r="K184" s="154">
        <v>512.0704806110805</v>
      </c>
      <c r="L184" s="155">
        <v>496.6888509744525</v>
      </c>
    </row>
    <row r="185" spans="1:12" ht="15">
      <c r="A185" s="45">
        <v>41</v>
      </c>
      <c r="B185" s="151">
        <v>576.9346755836008</v>
      </c>
      <c r="C185" s="151">
        <v>568.5848435731377</v>
      </c>
      <c r="D185" s="238">
        <v>557.4626666856586</v>
      </c>
      <c r="E185" s="238">
        <v>546.7164251667821</v>
      </c>
      <c r="F185" s="241">
        <v>538.4628219701867</v>
      </c>
      <c r="G185" s="154">
        <v>534.3518905061457</v>
      </c>
      <c r="H185" s="154">
        <v>532.9016763417118</v>
      </c>
      <c r="I185" s="154">
        <v>532.2893721710514</v>
      </c>
      <c r="J185" s="154">
        <v>529.538610243111</v>
      </c>
      <c r="K185" s="154">
        <v>522.9811820761503</v>
      </c>
      <c r="L185" s="155">
        <v>511.21675915016465</v>
      </c>
    </row>
    <row r="186" spans="1:12" ht="15">
      <c r="A186" s="45">
        <v>42</v>
      </c>
      <c r="B186" s="151">
        <v>579.5095218760148</v>
      </c>
      <c r="C186" s="151">
        <v>575.7264002453503</v>
      </c>
      <c r="D186" s="238">
        <v>567.4175635225995</v>
      </c>
      <c r="E186" s="238">
        <v>556.340617989655</v>
      </c>
      <c r="F186" s="241">
        <v>545.6374009931974</v>
      </c>
      <c r="G186" s="154">
        <v>537.420608056951</v>
      </c>
      <c r="H186" s="154">
        <v>533.3374625467973</v>
      </c>
      <c r="I186" s="154">
        <v>531.9092559416983</v>
      </c>
      <c r="J186" s="154">
        <v>531.3168169416082</v>
      </c>
      <c r="K186" s="154">
        <v>528.5892172881443</v>
      </c>
      <c r="L186" s="155">
        <v>522.0609847583112</v>
      </c>
    </row>
    <row r="187" spans="1:12" ht="15">
      <c r="A187" s="45">
        <v>43</v>
      </c>
      <c r="B187" s="151">
        <v>575.8376197943461</v>
      </c>
      <c r="C187" s="151">
        <v>578.2235837727628</v>
      </c>
      <c r="D187" s="238">
        <v>574.4739925579577</v>
      </c>
      <c r="E187" s="238">
        <v>566.2073043277416</v>
      </c>
      <c r="F187" s="241">
        <v>555.1769748490756</v>
      </c>
      <c r="G187" s="154">
        <v>544.5181024351523</v>
      </c>
      <c r="H187" s="154">
        <v>536.339224161629</v>
      </c>
      <c r="I187" s="154">
        <v>532.2846432675561</v>
      </c>
      <c r="J187" s="154">
        <v>530.8790146506391</v>
      </c>
      <c r="K187" s="154">
        <v>530.3069387307634</v>
      </c>
      <c r="L187" s="155">
        <v>527.6031359066217</v>
      </c>
    </row>
    <row r="188" spans="1:12" ht="15">
      <c r="A188" s="45">
        <v>44</v>
      </c>
      <c r="B188" s="151">
        <v>567.2141244133342</v>
      </c>
      <c r="C188" s="151">
        <v>574.4778407286008</v>
      </c>
      <c r="D188" s="238">
        <v>576.8849402514755</v>
      </c>
      <c r="E188" s="238">
        <v>573.1698753804679</v>
      </c>
      <c r="F188" s="241">
        <v>564.946764395032</v>
      </c>
      <c r="G188" s="154">
        <v>553.9646829144634</v>
      </c>
      <c r="H188" s="154">
        <v>543.3517115743573</v>
      </c>
      <c r="I188" s="154">
        <v>535.2120523279207</v>
      </c>
      <c r="J188" s="154">
        <v>531.1869596875758</v>
      </c>
      <c r="K188" s="154">
        <v>529.804589447132</v>
      </c>
      <c r="L188" s="155">
        <v>529.2534723504541</v>
      </c>
    </row>
    <row r="189" spans="1:12" ht="15">
      <c r="A189" s="45">
        <v>45</v>
      </c>
      <c r="B189" s="151">
        <v>556.5654423912031</v>
      </c>
      <c r="C189" s="151">
        <v>565.7834639864759</v>
      </c>
      <c r="D189" s="238">
        <v>573.0571626441348</v>
      </c>
      <c r="E189" s="238">
        <v>575.4859293448783</v>
      </c>
      <c r="F189" s="241">
        <v>571.8066019800197</v>
      </c>
      <c r="G189" s="154">
        <v>563.628705026482</v>
      </c>
      <c r="H189" s="154">
        <v>552.696741607127</v>
      </c>
      <c r="I189" s="154">
        <v>542.1314557362844</v>
      </c>
      <c r="J189" s="154">
        <v>534.0325120290514</v>
      </c>
      <c r="K189" s="154">
        <v>530.0379691349717</v>
      </c>
      <c r="L189" s="155">
        <v>528.6796409587312</v>
      </c>
    </row>
    <row r="190" spans="1:12" ht="15">
      <c r="A190" s="45">
        <v>46</v>
      </c>
      <c r="B190" s="151">
        <v>545.5924757511071</v>
      </c>
      <c r="C190" s="151">
        <v>555.0613272155164</v>
      </c>
      <c r="D190" s="238">
        <v>564.2841882564617</v>
      </c>
      <c r="E190" s="238">
        <v>571.5678955510944</v>
      </c>
      <c r="F190" s="241">
        <v>574.0189926252998</v>
      </c>
      <c r="G190" s="154">
        <v>570.3767587875107</v>
      </c>
      <c r="H190" s="154">
        <v>562.245912194823</v>
      </c>
      <c r="I190" s="154">
        <v>551.3661669500136</v>
      </c>
      <c r="J190" s="154">
        <v>540.8505713489709</v>
      </c>
      <c r="K190" s="154">
        <v>532.7940248862168</v>
      </c>
      <c r="L190" s="155">
        <v>528.8312245517486</v>
      </c>
    </row>
    <row r="191" spans="1:12" ht="15">
      <c r="A191" s="45">
        <v>47</v>
      </c>
      <c r="B191" s="151">
        <v>533.4457411920107</v>
      </c>
      <c r="C191" s="151">
        <v>544.0079360837155</v>
      </c>
      <c r="D191" s="238">
        <v>553.4805258371359</v>
      </c>
      <c r="E191" s="238">
        <v>562.7079815840159</v>
      </c>
      <c r="F191" s="241">
        <v>570.0017896417856</v>
      </c>
      <c r="G191" s="154">
        <v>572.4759476959892</v>
      </c>
      <c r="H191" s="154">
        <v>568.8723157278914</v>
      </c>
      <c r="I191" s="154">
        <v>560.7905676003968</v>
      </c>
      <c r="J191" s="154">
        <v>549.9653857582862</v>
      </c>
      <c r="K191" s="154">
        <v>539.5017201722835</v>
      </c>
      <c r="L191" s="155">
        <v>531.4894496624494</v>
      </c>
    </row>
    <row r="192" spans="1:12" ht="15">
      <c r="A192" s="45">
        <v>48</v>
      </c>
      <c r="B192" s="151">
        <v>520.5757868240834</v>
      </c>
      <c r="C192" s="151">
        <v>531.7760005978488</v>
      </c>
      <c r="D192" s="238">
        <v>542.3379894169434</v>
      </c>
      <c r="E192" s="238">
        <v>551.8139846305369</v>
      </c>
      <c r="F192" s="241">
        <v>561.0458221921946</v>
      </c>
      <c r="G192" s="154">
        <v>568.3498159433227</v>
      </c>
      <c r="H192" s="154">
        <v>570.8478347646712</v>
      </c>
      <c r="I192" s="154">
        <v>567.2844753096573</v>
      </c>
      <c r="J192" s="154">
        <v>559.254101411402</v>
      </c>
      <c r="K192" s="154">
        <v>548.4860926789854</v>
      </c>
      <c r="L192" s="155">
        <v>538.0768504660922</v>
      </c>
    </row>
    <row r="193" spans="1:12" ht="15">
      <c r="A193" s="45">
        <v>49</v>
      </c>
      <c r="B193" s="151">
        <v>507.0191289616408</v>
      </c>
      <c r="C193" s="151">
        <v>518.8151261264774</v>
      </c>
      <c r="D193" s="238">
        <v>530.0120025927121</v>
      </c>
      <c r="E193" s="238">
        <v>540.5731907707888</v>
      </c>
      <c r="F193" s="241">
        <v>550.0522778376624</v>
      </c>
      <c r="G193" s="154">
        <v>559.288234707558</v>
      </c>
      <c r="H193" s="154">
        <v>566.6024834852386</v>
      </c>
      <c r="I193" s="154">
        <v>569.1252276923701</v>
      </c>
      <c r="J193" s="154">
        <v>565.6039744847751</v>
      </c>
      <c r="K193" s="154">
        <v>557.6274829155285</v>
      </c>
      <c r="L193" s="155">
        <v>546.9195286441098</v>
      </c>
    </row>
    <row r="194" spans="1:12" ht="15">
      <c r="A194" s="45">
        <v>50</v>
      </c>
      <c r="B194" s="151">
        <v>492.0428048624862</v>
      </c>
      <c r="C194" s="151">
        <v>505.16256475728255</v>
      </c>
      <c r="D194" s="238">
        <v>516.9516786914991</v>
      </c>
      <c r="E194" s="238">
        <v>528.1443863221716</v>
      </c>
      <c r="F194" s="241">
        <v>538.7041689039673</v>
      </c>
      <c r="G194" s="154">
        <v>548.1859661917823</v>
      </c>
      <c r="H194" s="154">
        <v>557.4257179747888</v>
      </c>
      <c r="I194" s="154">
        <v>564.7502634391005</v>
      </c>
      <c r="J194" s="154">
        <v>567.2986509773831</v>
      </c>
      <c r="K194" s="154">
        <v>563.8214903218138</v>
      </c>
      <c r="L194" s="155">
        <v>555.9016121098177</v>
      </c>
    </row>
    <row r="195" spans="1:12" ht="15">
      <c r="A195" s="45">
        <v>51</v>
      </c>
      <c r="B195" s="151">
        <v>476.04259618061855</v>
      </c>
      <c r="C195" s="151">
        <v>490.08898073261486</v>
      </c>
      <c r="D195" s="238">
        <v>503.19478599947723</v>
      </c>
      <c r="E195" s="238">
        <v>514.975907964366</v>
      </c>
      <c r="F195" s="241">
        <v>526.1635810824677</v>
      </c>
      <c r="G195" s="154">
        <v>536.7212505027131</v>
      </c>
      <c r="H195" s="154">
        <v>546.2052954367504</v>
      </c>
      <c r="I195" s="154">
        <v>555.4484431776676</v>
      </c>
      <c r="J195" s="154">
        <v>562.7832879101395</v>
      </c>
      <c r="K195" s="154">
        <v>565.3582817386405</v>
      </c>
      <c r="L195" s="155">
        <v>561.9273482331137</v>
      </c>
    </row>
    <row r="196" spans="1:12" ht="15">
      <c r="A196" s="45">
        <v>52</v>
      </c>
      <c r="B196" s="151">
        <v>460.3349389385247</v>
      </c>
      <c r="C196" s="151">
        <v>473.98874525971104</v>
      </c>
      <c r="D196" s="238">
        <v>488.0145123360612</v>
      </c>
      <c r="E196" s="238">
        <v>501.10473826802775</v>
      </c>
      <c r="F196" s="241">
        <v>512.8766938848855</v>
      </c>
      <c r="G196" s="154">
        <v>524.0583306812739</v>
      </c>
      <c r="H196" s="154">
        <v>534.6130597703873</v>
      </c>
      <c r="I196" s="154">
        <v>544.0987956033835</v>
      </c>
      <c r="J196" s="154">
        <v>553.3448536196219</v>
      </c>
      <c r="K196" s="154">
        <v>560.6899551235491</v>
      </c>
      <c r="L196" s="155">
        <v>563.2925719064734</v>
      </c>
    </row>
    <row r="197" spans="1:12" ht="15">
      <c r="A197" s="45">
        <v>53</v>
      </c>
      <c r="B197" s="151">
        <v>445.4147675952521</v>
      </c>
      <c r="C197" s="151">
        <v>458.17186797388376</v>
      </c>
      <c r="D197" s="238">
        <v>471.80338634966756</v>
      </c>
      <c r="E197" s="238">
        <v>485.80637919521325</v>
      </c>
      <c r="F197" s="241">
        <v>498.87927248344715</v>
      </c>
      <c r="G197" s="154">
        <v>510.6407071540149</v>
      </c>
      <c r="H197" s="154">
        <v>521.8151449208727</v>
      </c>
      <c r="I197" s="154">
        <v>532.3659653619967</v>
      </c>
      <c r="J197" s="154">
        <v>541.8527245998566</v>
      </c>
      <c r="K197" s="154">
        <v>551.1011052946076</v>
      </c>
      <c r="L197" s="155">
        <v>558.4563689498714</v>
      </c>
    </row>
    <row r="198" spans="1:12" ht="15">
      <c r="A198" s="45">
        <v>54</v>
      </c>
      <c r="B198" s="151">
        <v>430.8427597447256</v>
      </c>
      <c r="C198" s="151">
        <v>443.1304701693149</v>
      </c>
      <c r="D198" s="238">
        <v>455.8660413945326</v>
      </c>
      <c r="E198" s="238">
        <v>469.4728826710202</v>
      </c>
      <c r="F198" s="241">
        <v>483.4507595394838</v>
      </c>
      <c r="G198" s="154">
        <v>496.504318770942</v>
      </c>
      <c r="H198" s="154">
        <v>508.25367147157147</v>
      </c>
      <c r="I198" s="154">
        <v>519.4195616502591</v>
      </c>
      <c r="J198" s="154">
        <v>529.9653403737871</v>
      </c>
      <c r="K198" s="154">
        <v>539.4523233654032</v>
      </c>
      <c r="L198" s="155">
        <v>548.7023164848953</v>
      </c>
    </row>
    <row r="199" spans="1:12" ht="15">
      <c r="A199" s="45">
        <v>55</v>
      </c>
      <c r="B199" s="151">
        <v>416.68391107403545</v>
      </c>
      <c r="C199" s="151">
        <v>428.42168317210945</v>
      </c>
      <c r="D199" s="238">
        <v>440.6865477856848</v>
      </c>
      <c r="E199" s="238">
        <v>453.3980710654714</v>
      </c>
      <c r="F199" s="241">
        <v>466.97757898807305</v>
      </c>
      <c r="G199" s="154">
        <v>480.92762475810804</v>
      </c>
      <c r="H199" s="154">
        <v>493.95952163254356</v>
      </c>
      <c r="I199" s="154">
        <v>505.6949649623309</v>
      </c>
      <c r="J199" s="154">
        <v>516.8507223639251</v>
      </c>
      <c r="K199" s="154">
        <v>527.3901200003756</v>
      </c>
      <c r="L199" s="155">
        <v>536.8763674966999</v>
      </c>
    </row>
    <row r="200" spans="1:12" ht="15">
      <c r="A200" s="45">
        <v>56</v>
      </c>
      <c r="B200" s="151">
        <v>401.5668589159073</v>
      </c>
      <c r="C200" s="151">
        <v>414.1106840991364</v>
      </c>
      <c r="D200" s="238">
        <v>425.824703174604</v>
      </c>
      <c r="E200" s="238">
        <v>438.06393549965725</v>
      </c>
      <c r="F200" s="241">
        <v>450.7486252594258</v>
      </c>
      <c r="G200" s="154">
        <v>464.2977431385682</v>
      </c>
      <c r="H200" s="154">
        <v>478.2168346247572</v>
      </c>
      <c r="I200" s="154">
        <v>491.2243789009873</v>
      </c>
      <c r="J200" s="154">
        <v>502.9437840417216</v>
      </c>
      <c r="K200" s="154">
        <v>514.0875518133859</v>
      </c>
      <c r="L200" s="155">
        <v>524.6189878311275</v>
      </c>
    </row>
    <row r="201" spans="1:12" ht="15">
      <c r="A201" s="45">
        <v>57</v>
      </c>
      <c r="B201" s="151">
        <v>383.8740609109315</v>
      </c>
      <c r="C201" s="151">
        <v>398.8578530738118</v>
      </c>
      <c r="D201" s="238">
        <v>411.3681140035327</v>
      </c>
      <c r="E201" s="238">
        <v>423.05557385468313</v>
      </c>
      <c r="F201" s="241">
        <v>435.2663358700455</v>
      </c>
      <c r="G201" s="154">
        <v>447.9212432229331</v>
      </c>
      <c r="H201" s="154">
        <v>461.43675204710377</v>
      </c>
      <c r="I201" s="154">
        <v>475.3216005386512</v>
      </c>
      <c r="J201" s="154">
        <v>488.30192532253295</v>
      </c>
      <c r="K201" s="154">
        <v>500.0029755331489</v>
      </c>
      <c r="L201" s="155">
        <v>511.13270371658984</v>
      </c>
    </row>
    <row r="202" spans="1:12" ht="15">
      <c r="A202" s="45">
        <v>58</v>
      </c>
      <c r="B202" s="151">
        <v>362.7898374584215</v>
      </c>
      <c r="C202" s="151">
        <v>381.0871415564016</v>
      </c>
      <c r="D202" s="238">
        <v>396.014638707472</v>
      </c>
      <c r="E202" s="238">
        <v>408.48832745767425</v>
      </c>
      <c r="F202" s="241">
        <v>420.1466619808724</v>
      </c>
      <c r="G202" s="154">
        <v>432.3262590381165</v>
      </c>
      <c r="H202" s="154">
        <v>444.9485905967778</v>
      </c>
      <c r="I202" s="154">
        <v>458.4274677292272</v>
      </c>
      <c r="J202" s="154">
        <v>472.2749846656558</v>
      </c>
      <c r="K202" s="154">
        <v>485.22534005040995</v>
      </c>
      <c r="L202" s="155">
        <v>496.9057331414645</v>
      </c>
    </row>
    <row r="203" spans="1:12" ht="15">
      <c r="A203" s="45">
        <v>59</v>
      </c>
      <c r="B203" s="151">
        <v>339.5396987481416</v>
      </c>
      <c r="C203" s="151">
        <v>359.99823582855527</v>
      </c>
      <c r="D203" s="238">
        <v>378.20743887957934</v>
      </c>
      <c r="E203" s="238">
        <v>393.07534800934945</v>
      </c>
      <c r="F203" s="241">
        <v>405.50991513687535</v>
      </c>
      <c r="G203" s="154">
        <v>417.1367930510085</v>
      </c>
      <c r="H203" s="154">
        <v>429.2827903255446</v>
      </c>
      <c r="I203" s="154">
        <v>441.8700289617083</v>
      </c>
      <c r="J203" s="154">
        <v>455.3095792029726</v>
      </c>
      <c r="K203" s="154">
        <v>469.1170099942969</v>
      </c>
      <c r="L203" s="155">
        <v>482.03488104937986</v>
      </c>
    </row>
    <row r="204" spans="1:12" ht="15">
      <c r="A204" s="45">
        <v>60</v>
      </c>
      <c r="B204" s="151">
        <v>315</v>
      </c>
      <c r="C204" s="151">
        <v>336.794430794214</v>
      </c>
      <c r="D204" s="238">
        <v>357.1393891126012</v>
      </c>
      <c r="E204" s="238">
        <v>375.2569069224092</v>
      </c>
      <c r="F204" s="241">
        <v>390.0623946479823</v>
      </c>
      <c r="G204" s="154">
        <v>402.4554674531019</v>
      </c>
      <c r="H204" s="154">
        <v>414.04867426783727</v>
      </c>
      <c r="I204" s="154">
        <v>426.15876834925535</v>
      </c>
      <c r="J204" s="154">
        <v>438.70853790280967</v>
      </c>
      <c r="K204" s="154">
        <v>452.10623678521523</v>
      </c>
      <c r="L204" s="155">
        <v>465.87100120903267</v>
      </c>
    </row>
    <row r="205" spans="1:12" ht="15">
      <c r="A205" s="45">
        <v>61</v>
      </c>
      <c r="B205" s="151">
        <v>292.64048240956885</v>
      </c>
      <c r="C205" s="151">
        <v>312.67420336185404</v>
      </c>
      <c r="D205" s="238">
        <v>333.97981890762446</v>
      </c>
      <c r="E205" s="238">
        <v>354.20684058830665</v>
      </c>
      <c r="F205" s="241">
        <v>372.2288974020497</v>
      </c>
      <c r="G205" s="154">
        <v>386.96887692540156</v>
      </c>
      <c r="H205" s="154">
        <v>399.31787436566486</v>
      </c>
      <c r="I205" s="154">
        <v>410.8750037036991</v>
      </c>
      <c r="J205" s="154">
        <v>422.94669249689395</v>
      </c>
      <c r="K205" s="154">
        <v>435.45641272841715</v>
      </c>
      <c r="L205" s="155">
        <v>448.80951919666643</v>
      </c>
    </row>
    <row r="206" spans="1:12" ht="15">
      <c r="A206" s="45">
        <v>62</v>
      </c>
      <c r="B206" s="151">
        <v>273.1760223938846</v>
      </c>
      <c r="C206" s="151">
        <v>289.9939233609683</v>
      </c>
      <c r="D206" s="238">
        <v>309.8958622582891</v>
      </c>
      <c r="E206" s="238">
        <v>331.0634361162091</v>
      </c>
      <c r="F206" s="241">
        <v>351.16679608717243</v>
      </c>
      <c r="G206" s="154">
        <v>369.0883792834878</v>
      </c>
      <c r="H206" s="154">
        <v>383.7588671703505</v>
      </c>
      <c r="I206" s="154">
        <v>396.0605565800709</v>
      </c>
      <c r="J206" s="154">
        <v>407.578641149085</v>
      </c>
      <c r="K206" s="154">
        <v>419.60883216493534</v>
      </c>
      <c r="L206" s="155">
        <v>432.0753107573488</v>
      </c>
    </row>
    <row r="207" spans="1:12" ht="15">
      <c r="A207" s="45">
        <v>63</v>
      </c>
      <c r="B207" s="151">
        <v>258.3127064689258</v>
      </c>
      <c r="C207" s="151">
        <v>270.5100008704487</v>
      </c>
      <c r="D207" s="238">
        <v>287.2126935636114</v>
      </c>
      <c r="E207" s="238">
        <v>306.9745658670665</v>
      </c>
      <c r="F207" s="241">
        <v>327.99546335208834</v>
      </c>
      <c r="G207" s="154">
        <v>347.96713248634916</v>
      </c>
      <c r="H207" s="154">
        <v>365.7813098118377</v>
      </c>
      <c r="I207" s="154">
        <v>380.3769265471372</v>
      </c>
      <c r="J207" s="154">
        <v>392.6270561579764</v>
      </c>
      <c r="K207" s="154">
        <v>404.10224863514</v>
      </c>
      <c r="L207" s="155">
        <v>416.0869229820442</v>
      </c>
    </row>
    <row r="208" spans="1:12" ht="15">
      <c r="A208" s="45">
        <v>64</v>
      </c>
      <c r="B208" s="151">
        <v>246.99495287913876</v>
      </c>
      <c r="C208" s="151">
        <v>255.55498593333678</v>
      </c>
      <c r="D208" s="238">
        <v>267.67142454295384</v>
      </c>
      <c r="E208" s="238">
        <v>284.24977906313353</v>
      </c>
      <c r="F208" s="241">
        <v>303.8608042312394</v>
      </c>
      <c r="G208" s="154">
        <v>324.72364577269406</v>
      </c>
      <c r="H208" s="154">
        <v>344.5530828969935</v>
      </c>
      <c r="I208" s="154">
        <v>362.25080687982046</v>
      </c>
      <c r="J208" s="154">
        <v>376.7646034743753</v>
      </c>
      <c r="K208" s="154">
        <v>388.95774593560054</v>
      </c>
      <c r="L208" s="155">
        <v>400.385167747736</v>
      </c>
    </row>
    <row r="209" spans="1:12" ht="15">
      <c r="A209" s="45">
        <v>65</v>
      </c>
      <c r="B209" s="151">
        <v>237.02979627562482</v>
      </c>
      <c r="C209" s="151">
        <v>244.10521410539295</v>
      </c>
      <c r="D209" s="238">
        <v>252.6155829052364</v>
      </c>
      <c r="E209" s="238">
        <v>264.64404388088207</v>
      </c>
      <c r="F209" s="241">
        <v>281.0880451178936</v>
      </c>
      <c r="G209" s="154">
        <v>300.5362649525679</v>
      </c>
      <c r="H209" s="154">
        <v>321.2284220162581</v>
      </c>
      <c r="I209" s="154">
        <v>340.90390386713887</v>
      </c>
      <c r="J209" s="154">
        <v>358.47507821291777</v>
      </c>
      <c r="K209" s="154">
        <v>372.8992534065921</v>
      </c>
      <c r="L209" s="155">
        <v>385.0292735101553</v>
      </c>
    </row>
    <row r="210" spans="1:12" ht="15">
      <c r="A210" s="45">
        <v>66</v>
      </c>
      <c r="B210" s="151">
        <v>226.856917130964</v>
      </c>
      <c r="C210" s="151">
        <v>233.99561697679292</v>
      </c>
      <c r="D210" s="238">
        <v>241.03252941794804</v>
      </c>
      <c r="E210" s="238">
        <v>249.48813427677638</v>
      </c>
      <c r="F210" s="241">
        <v>261.4211063680839</v>
      </c>
      <c r="G210" s="154">
        <v>277.7201083537081</v>
      </c>
      <c r="H210" s="154">
        <v>296.9928377251762</v>
      </c>
      <c r="I210" s="154">
        <v>317.5009025609344</v>
      </c>
      <c r="J210" s="154">
        <v>337.00993744210314</v>
      </c>
      <c r="K210" s="154">
        <v>354.4437431176599</v>
      </c>
      <c r="L210" s="155">
        <v>368.76985453551407</v>
      </c>
    </row>
    <row r="211" spans="1:12" ht="15">
      <c r="A211" s="45">
        <v>67</v>
      </c>
      <c r="B211" s="151">
        <v>216.80800198605988</v>
      </c>
      <c r="C211" s="151">
        <v>223.67295100559767</v>
      </c>
      <c r="D211" s="238">
        <v>230.76539562792237</v>
      </c>
      <c r="E211" s="238">
        <v>237.75915780385924</v>
      </c>
      <c r="F211" s="241">
        <v>246.15436198536875</v>
      </c>
      <c r="G211" s="154">
        <v>257.98342368613646</v>
      </c>
      <c r="H211" s="154">
        <v>274.1255507637313</v>
      </c>
      <c r="I211" s="154">
        <v>293.20865698053257</v>
      </c>
      <c r="J211" s="154">
        <v>313.5176843459106</v>
      </c>
      <c r="K211" s="154">
        <v>332.8463184009979</v>
      </c>
      <c r="L211" s="155">
        <v>350.1306298557364</v>
      </c>
    </row>
    <row r="212" spans="1:12" ht="15">
      <c r="A212" s="45">
        <v>68</v>
      </c>
      <c r="B212" s="151">
        <v>206.3921938501828</v>
      </c>
      <c r="C212" s="151">
        <v>213.46805436059648</v>
      </c>
      <c r="D212" s="238">
        <v>220.28295416198947</v>
      </c>
      <c r="E212" s="238">
        <v>227.32375601764736</v>
      </c>
      <c r="F212" s="241">
        <v>234.2692592095681</v>
      </c>
      <c r="G212" s="154">
        <v>242.59774350374974</v>
      </c>
      <c r="H212" s="154">
        <v>254.31355777424145</v>
      </c>
      <c r="I212" s="154">
        <v>270.28572174367184</v>
      </c>
      <c r="J212" s="154">
        <v>289.1636517756387</v>
      </c>
      <c r="K212" s="154">
        <v>309.25718388189046</v>
      </c>
      <c r="L212" s="155">
        <v>328.3900109657502</v>
      </c>
    </row>
    <row r="213" spans="1:12" ht="15">
      <c r="A213" s="45">
        <v>69</v>
      </c>
      <c r="B213" s="151">
        <v>195.8623584458298</v>
      </c>
      <c r="C213" s="151">
        <v>202.89992680531088</v>
      </c>
      <c r="D213" s="238">
        <v>209.91345705634916</v>
      </c>
      <c r="E213" s="238">
        <v>216.6724356631207</v>
      </c>
      <c r="F213" s="241">
        <v>223.65568867730912</v>
      </c>
      <c r="G213" s="154">
        <v>230.54718075105524</v>
      </c>
      <c r="H213" s="154">
        <v>238.8018874975244</v>
      </c>
      <c r="I213" s="154">
        <v>250.39414444289187</v>
      </c>
      <c r="J213" s="154">
        <v>266.18198359649386</v>
      </c>
      <c r="K213" s="154">
        <v>284.8376969105143</v>
      </c>
      <c r="L213" s="155">
        <v>304.697689045235</v>
      </c>
    </row>
    <row r="214" spans="1:12" ht="15">
      <c r="A214" s="45">
        <v>70</v>
      </c>
      <c r="B214" s="151">
        <v>185.4621849385853</v>
      </c>
      <c r="C214" s="151">
        <v>192.21893339680958</v>
      </c>
      <c r="D214" s="238">
        <v>199.18444397252492</v>
      </c>
      <c r="E214" s="238">
        <v>206.1287142675427</v>
      </c>
      <c r="F214" s="241">
        <v>212.82531564424897</v>
      </c>
      <c r="G214" s="154">
        <v>219.74437614569098</v>
      </c>
      <c r="H214" s="154">
        <v>226.5753712370455</v>
      </c>
      <c r="I214" s="154">
        <v>234.74840164078952</v>
      </c>
      <c r="J214" s="154">
        <v>246.2056861112128</v>
      </c>
      <c r="K214" s="154">
        <v>261.79339439009607</v>
      </c>
      <c r="L214" s="155">
        <v>280.20816377019145</v>
      </c>
    </row>
    <row r="215" spans="1:12" ht="15">
      <c r="A215" s="45">
        <v>71</v>
      </c>
      <c r="B215" s="151">
        <v>175.88138282952065</v>
      </c>
      <c r="C215" s="151">
        <v>181.66386311829604</v>
      </c>
      <c r="D215" s="238">
        <v>188.3423561174576</v>
      </c>
      <c r="E215" s="238">
        <v>195.2279352109456</v>
      </c>
      <c r="F215" s="241">
        <v>202.09529385409385</v>
      </c>
      <c r="G215" s="154">
        <v>208.72222026636473</v>
      </c>
      <c r="H215" s="154">
        <v>215.56957868457098</v>
      </c>
      <c r="I215" s="154">
        <v>222.3327296522564</v>
      </c>
      <c r="J215" s="154">
        <v>230.41519451202925</v>
      </c>
      <c r="K215" s="154">
        <v>241.72478400711287</v>
      </c>
      <c r="L215" s="155">
        <v>257.09484180339973</v>
      </c>
    </row>
    <row r="216" spans="1:12" ht="15">
      <c r="A216" s="45">
        <v>72</v>
      </c>
      <c r="B216" s="151">
        <v>167.59881576369796</v>
      </c>
      <c r="C216" s="151">
        <v>171.90747321117294</v>
      </c>
      <c r="D216" s="238">
        <v>177.6205700595646</v>
      </c>
      <c r="E216" s="238">
        <v>184.21214725166013</v>
      </c>
      <c r="F216" s="241">
        <v>191.00905005078945</v>
      </c>
      <c r="G216" s="154">
        <v>197.79082889308245</v>
      </c>
      <c r="H216" s="154">
        <v>204.3397873674129</v>
      </c>
      <c r="I216" s="154">
        <v>211.1069095540165</v>
      </c>
      <c r="J216" s="154">
        <v>217.79385002184495</v>
      </c>
      <c r="K216" s="154">
        <v>225.77568522058857</v>
      </c>
      <c r="L216" s="155">
        <v>236.92330100340112</v>
      </c>
    </row>
    <row r="217" spans="1:12" ht="15">
      <c r="A217" s="45">
        <v>73</v>
      </c>
      <c r="B217" s="151">
        <v>160.91995428139225</v>
      </c>
      <c r="C217" s="151">
        <v>163.4109777615293</v>
      </c>
      <c r="D217" s="238">
        <v>167.67448157682085</v>
      </c>
      <c r="E217" s="238">
        <v>173.30966397433176</v>
      </c>
      <c r="F217" s="241">
        <v>179.80466006505486</v>
      </c>
      <c r="G217" s="154">
        <v>186.50295744917867</v>
      </c>
      <c r="H217" s="154">
        <v>193.18929768739332</v>
      </c>
      <c r="I217" s="154">
        <v>199.65082815957402</v>
      </c>
      <c r="J217" s="154">
        <v>206.32797759613067</v>
      </c>
      <c r="K217" s="154">
        <v>212.92914388130868</v>
      </c>
      <c r="L217" s="155">
        <v>220.7989054538434</v>
      </c>
    </row>
    <row r="218" spans="1:12" ht="15">
      <c r="A218" s="45">
        <v>74</v>
      </c>
      <c r="B218" s="151">
        <v>155.25182615736367</v>
      </c>
      <c r="C218" s="151">
        <v>156.4620061709231</v>
      </c>
      <c r="D218" s="238">
        <v>158.94805812558303</v>
      </c>
      <c r="E218" s="238">
        <v>163.158975023034</v>
      </c>
      <c r="F218" s="241">
        <v>168.70668336256358</v>
      </c>
      <c r="G218" s="154">
        <v>175.0941241838763</v>
      </c>
      <c r="H218" s="154">
        <v>181.6825365103205</v>
      </c>
      <c r="I218" s="154">
        <v>188.26221875138708</v>
      </c>
      <c r="J218" s="154">
        <v>194.62552340657885</v>
      </c>
      <c r="K218" s="154">
        <v>201.20158428667656</v>
      </c>
      <c r="L218" s="155">
        <v>207.7060361944787</v>
      </c>
    </row>
    <row r="219" spans="1:12" ht="15">
      <c r="A219" s="45" t="s">
        <v>92</v>
      </c>
      <c r="B219" s="151">
        <f>SUM('[1]POP'!$G$260:$G$285)</f>
        <v>1317.1715332937115</v>
      </c>
      <c r="C219" s="151">
        <f>SUM('[1]POP'!$H$260:$H$285)</f>
        <v>1373.7743865325485</v>
      </c>
      <c r="D219" s="239">
        <v>1428.0695935949152</v>
      </c>
      <c r="E219" s="239">
        <v>1481.1686790018625</v>
      </c>
      <c r="F219" s="242">
        <v>1428.0695935949152</v>
      </c>
      <c r="G219" s="154">
        <v>1481.1686790018625</v>
      </c>
      <c r="H219" s="154">
        <v>1428.0695935949152</v>
      </c>
      <c r="I219" s="154">
        <v>1481.1686790018625</v>
      </c>
      <c r="J219" s="154">
        <v>1428.0695935949152</v>
      </c>
      <c r="K219" s="154">
        <v>1481.1686790018625</v>
      </c>
      <c r="L219" s="155">
        <v>1428.0695935949152</v>
      </c>
    </row>
    <row r="220" spans="1:12" ht="15">
      <c r="A220" s="118" t="s">
        <v>14</v>
      </c>
      <c r="B220" s="119">
        <f aca="true" t="shared" si="78" ref="B220:L220">SUM(B144:B219)</f>
        <v>32704.756545255816</v>
      </c>
      <c r="C220" s="119">
        <f t="shared" si="78"/>
        <v>32872.706561637264</v>
      </c>
      <c r="D220" s="51">
        <f t="shared" si="78"/>
        <v>33032.56875081433</v>
      </c>
      <c r="E220" s="51">
        <f t="shared" si="78"/>
        <v>33184.760029086094</v>
      </c>
      <c r="F220" s="51">
        <f t="shared" si="78"/>
        <v>33222.77456905508</v>
      </c>
      <c r="G220" s="119">
        <f t="shared" si="78"/>
        <v>33357.89417181549</v>
      </c>
      <c r="H220" s="119">
        <f t="shared" si="78"/>
        <v>33377.08099578488</v>
      </c>
      <c r="I220" s="119">
        <f t="shared" si="78"/>
        <v>33489.90000361864</v>
      </c>
      <c r="J220" s="119">
        <f t="shared" si="78"/>
        <v>33484.09092896848</v>
      </c>
      <c r="K220" s="119">
        <f t="shared" si="78"/>
        <v>33572.323450814314</v>
      </c>
      <c r="L220" s="51">
        <f t="shared" si="78"/>
        <v>33541.995162199746</v>
      </c>
    </row>
    <row r="221" spans="1:12" ht="15">
      <c r="A221" s="1"/>
      <c r="B221" s="1"/>
      <c r="C221" s="1"/>
      <c r="D221" s="1"/>
      <c r="E221" s="1"/>
      <c r="F221" s="1"/>
      <c r="G221" s="1"/>
      <c r="H221" s="1"/>
      <c r="I221" s="1"/>
      <c r="J221" s="1"/>
      <c r="K221" s="1"/>
      <c r="L221" s="1"/>
    </row>
    <row r="222" spans="1:12" ht="17.25">
      <c r="A222" s="2" t="s">
        <v>135</v>
      </c>
      <c r="B222" s="1"/>
      <c r="C222" s="1"/>
      <c r="D222" s="1"/>
      <c r="E222" s="1"/>
      <c r="F222" s="1"/>
      <c r="G222" s="1"/>
      <c r="H222" s="1"/>
      <c r="I222" s="1"/>
      <c r="J222" s="1"/>
      <c r="K222" s="1"/>
      <c r="L222" s="1"/>
    </row>
    <row r="223" spans="1:12" ht="15">
      <c r="A223" s="118" t="s">
        <v>0</v>
      </c>
      <c r="B223" s="235">
        <v>2010</v>
      </c>
      <c r="C223" s="50">
        <v>2011</v>
      </c>
      <c r="D223" s="50">
        <v>2012</v>
      </c>
      <c r="E223" s="50">
        <v>2013</v>
      </c>
      <c r="F223" s="50">
        <v>2014</v>
      </c>
      <c r="G223" s="50">
        <v>2015</v>
      </c>
      <c r="H223" s="50">
        <v>2016</v>
      </c>
      <c r="I223" s="50">
        <v>2017</v>
      </c>
      <c r="J223" s="50">
        <v>2018</v>
      </c>
      <c r="K223" s="50">
        <v>2019</v>
      </c>
      <c r="L223" s="50">
        <v>2020</v>
      </c>
    </row>
    <row r="224" spans="1:12" ht="15">
      <c r="A224" s="45">
        <v>0</v>
      </c>
      <c r="B224" s="156">
        <f aca="true" t="shared" si="79" ref="B224:C224">B64+B144</f>
        <v>744.8678134552836</v>
      </c>
      <c r="C224" s="156">
        <f t="shared" si="79"/>
        <v>763.2202653074953</v>
      </c>
      <c r="D224" s="156">
        <v>755.8588229583834</v>
      </c>
      <c r="E224" s="156">
        <v>749.1310179998336</v>
      </c>
      <c r="F224" s="243">
        <v>742.9859449844909</v>
      </c>
      <c r="G224" s="158">
        <v>737.3688767891987</v>
      </c>
      <c r="H224" s="158">
        <v>732.1987858935399</v>
      </c>
      <c r="I224" s="158">
        <v>721.6833249547869</v>
      </c>
      <c r="J224" s="158">
        <v>711.4587208891621</v>
      </c>
      <c r="K224" s="158">
        <v>701.4138504665746</v>
      </c>
      <c r="L224" s="159">
        <v>691.4476772798305</v>
      </c>
    </row>
    <row r="225" spans="1:13" ht="15">
      <c r="A225" s="45">
        <v>1</v>
      </c>
      <c r="B225" s="151">
        <f aca="true" t="shared" si="80" ref="B225:C225">B65+B145</f>
        <v>760.2087722555534</v>
      </c>
      <c r="C225" s="151">
        <f t="shared" si="80"/>
        <v>741.3719111080982</v>
      </c>
      <c r="D225" s="151">
        <v>759.4376446373954</v>
      </c>
      <c r="E225" s="151">
        <v>752.2052403506646</v>
      </c>
      <c r="F225" s="244">
        <v>745.5993549147228</v>
      </c>
      <c r="G225" s="160">
        <v>739.5696899794963</v>
      </c>
      <c r="H225" s="160">
        <v>734.0621013573486</v>
      </c>
      <c r="I225" s="160">
        <v>728.9962192028962</v>
      </c>
      <c r="J225" s="160">
        <v>718.6046688843749</v>
      </c>
      <c r="K225" s="160">
        <v>708.4986474126807</v>
      </c>
      <c r="L225" s="161">
        <v>698.5677176752263</v>
      </c>
      <c r="M225" s="109"/>
    </row>
    <row r="226" spans="1:12" ht="15">
      <c r="A226" s="45">
        <v>2</v>
      </c>
      <c r="B226" s="151">
        <f aca="true" t="shared" si="81" ref="B226:C226">B66+B146</f>
        <v>774.5183777976827</v>
      </c>
      <c r="C226" s="151">
        <f t="shared" si="81"/>
        <v>757.9834815238253</v>
      </c>
      <c r="D226" s="151">
        <v>739.5532247730459</v>
      </c>
      <c r="E226" s="151">
        <v>757.6191560384366</v>
      </c>
      <c r="F226" s="244">
        <v>750.4464220451521</v>
      </c>
      <c r="G226" s="160">
        <v>743.8969075083041</v>
      </c>
      <c r="H226" s="160">
        <v>737.9205944902702</v>
      </c>
      <c r="I226" s="160">
        <v>732.4636091053062</v>
      </c>
      <c r="J226" s="160">
        <v>727.4458894831541</v>
      </c>
      <c r="K226" s="160">
        <v>717.1121584284582</v>
      </c>
      <c r="L226" s="161">
        <v>707.0615050534097</v>
      </c>
    </row>
    <row r="227" spans="1:12" ht="15">
      <c r="A227" s="45">
        <v>3</v>
      </c>
      <c r="B227" s="151">
        <f aca="true" t="shared" si="82" ref="B227:C251">B67+B147</f>
        <v>788.817102227513</v>
      </c>
      <c r="C227" s="151">
        <f t="shared" si="82"/>
        <v>772.895802185041</v>
      </c>
      <c r="D227" s="151">
        <v>756.5720400018586</v>
      </c>
      <c r="E227" s="151">
        <v>738.2082874495976</v>
      </c>
      <c r="F227" s="244">
        <v>756.2738875400357</v>
      </c>
      <c r="G227" s="160">
        <v>749.1448506818524</v>
      </c>
      <c r="H227" s="160">
        <v>742.6366228571438</v>
      </c>
      <c r="I227" s="160">
        <v>736.6993908293327</v>
      </c>
      <c r="J227" s="160">
        <v>731.2794783245638</v>
      </c>
      <c r="K227" s="160">
        <v>726.2970493648342</v>
      </c>
      <c r="L227" s="161">
        <v>716.0057923020001</v>
      </c>
    </row>
    <row r="228" spans="1:12" ht="15">
      <c r="A228" s="45">
        <v>4</v>
      </c>
      <c r="B228" s="151">
        <f t="shared" si="82"/>
        <v>803.1254176908863</v>
      </c>
      <c r="C228" s="151">
        <f t="shared" si="82"/>
        <v>787.5553875450739</v>
      </c>
      <c r="D228" s="151">
        <v>771.8141083654915</v>
      </c>
      <c r="E228" s="151">
        <v>755.537716286973</v>
      </c>
      <c r="F228" s="244">
        <v>737.2224660283832</v>
      </c>
      <c r="G228" s="160">
        <v>755.2876182904629</v>
      </c>
      <c r="H228" s="160">
        <v>748.190396103552</v>
      </c>
      <c r="I228" s="160">
        <v>741.7122331008862</v>
      </c>
      <c r="J228" s="160">
        <v>735.8034646894773</v>
      </c>
      <c r="K228" s="160">
        <v>730.4105582449042</v>
      </c>
      <c r="L228" s="161">
        <v>725.453842382306</v>
      </c>
    </row>
    <row r="229" spans="1:12" ht="15">
      <c r="A229" s="45">
        <v>5</v>
      </c>
      <c r="B229" s="151">
        <f t="shared" si="82"/>
        <v>817.4705542243728</v>
      </c>
      <c r="C229" s="151">
        <f t="shared" si="82"/>
        <v>802.0616913141564</v>
      </c>
      <c r="D229" s="151">
        <v>786.7340482283089</v>
      </c>
      <c r="E229" s="151">
        <v>771.0277406979876</v>
      </c>
      <c r="F229" s="244">
        <v>754.7856624090233</v>
      </c>
      <c r="G229" s="160">
        <v>736.5055760809792</v>
      </c>
      <c r="H229" s="160">
        <v>754.5703543089469</v>
      </c>
      <c r="I229" s="160">
        <v>747.4961722251926</v>
      </c>
      <c r="J229" s="160">
        <v>741.0397868004663</v>
      </c>
      <c r="K229" s="160">
        <v>735.1516408226868</v>
      </c>
      <c r="L229" s="161">
        <v>729.7783055168306</v>
      </c>
    </row>
    <row r="230" spans="1:14" ht="15">
      <c r="A230" s="45">
        <v>6</v>
      </c>
      <c r="B230" s="151">
        <f t="shared" si="82"/>
        <v>831.8729839738141</v>
      </c>
      <c r="C230" s="151">
        <f t="shared" si="82"/>
        <v>816.5268132597798</v>
      </c>
      <c r="D230" s="151">
        <v>801.4395985424228</v>
      </c>
      <c r="E230" s="151">
        <v>786.1378745881178</v>
      </c>
      <c r="F230" s="244">
        <v>770.4568877951949</v>
      </c>
      <c r="G230" s="160">
        <v>754.2396676790129</v>
      </c>
      <c r="H230" s="160">
        <v>735.9850796783348</v>
      </c>
      <c r="I230" s="160">
        <v>754.0496209376934</v>
      </c>
      <c r="J230" s="160">
        <v>746.9921363789307</v>
      </c>
      <c r="K230" s="160">
        <v>740.5515378566708</v>
      </c>
      <c r="L230" s="161">
        <v>734.678345770292</v>
      </c>
      <c r="N230" s="110"/>
    </row>
    <row r="231" spans="1:14" ht="15">
      <c r="A231" s="45">
        <v>7</v>
      </c>
      <c r="B231" s="151">
        <f t="shared" si="82"/>
        <v>846.3329054128652</v>
      </c>
      <c r="C231" s="151">
        <f t="shared" si="82"/>
        <v>831.0439916227303</v>
      </c>
      <c r="D231" s="238">
        <v>816.0488166804644</v>
      </c>
      <c r="E231" s="238">
        <v>800.981211823113</v>
      </c>
      <c r="F231" s="241">
        <v>785.6985512377304</v>
      </c>
      <c r="G231" s="154">
        <v>770.0361964182584</v>
      </c>
      <c r="H231" s="154">
        <v>753.8372784059227</v>
      </c>
      <c r="I231" s="154">
        <v>735.6014827428642</v>
      </c>
      <c r="J231" s="154">
        <v>753.6659107394435</v>
      </c>
      <c r="K231" s="154">
        <v>746.6207306842134</v>
      </c>
      <c r="L231" s="155">
        <v>740.1917694237335</v>
      </c>
      <c r="N231" s="110"/>
    </row>
    <row r="232" spans="1:12" ht="15">
      <c r="A232" s="45">
        <v>8</v>
      </c>
      <c r="B232" s="151">
        <f t="shared" si="82"/>
        <v>860.8167275615359</v>
      </c>
      <c r="C232" s="151">
        <f t="shared" si="82"/>
        <v>845.6561934644164</v>
      </c>
      <c r="D232" s="238">
        <v>830.6596301562847</v>
      </c>
      <c r="E232" s="238">
        <v>815.680059053484</v>
      </c>
      <c r="F232" s="241">
        <v>800.6275557906481</v>
      </c>
      <c r="G232" s="154">
        <v>785.3595808961896</v>
      </c>
      <c r="H232" s="154">
        <v>769.7115854189873</v>
      </c>
      <c r="I232" s="154">
        <v>753.5267795097913</v>
      </c>
      <c r="J232" s="154">
        <v>735.3054859197111</v>
      </c>
      <c r="K232" s="154">
        <v>753.3698650031683</v>
      </c>
      <c r="L232" s="155">
        <v>746.334180745642</v>
      </c>
    </row>
    <row r="233" spans="1:12" ht="15">
      <c r="A233" s="45">
        <v>9</v>
      </c>
      <c r="B233" s="151">
        <f t="shared" si="82"/>
        <v>875.1894910789025</v>
      </c>
      <c r="C233" s="151">
        <f t="shared" si="82"/>
        <v>860.3254800506211</v>
      </c>
      <c r="D233" s="238">
        <v>845.3202290469108</v>
      </c>
      <c r="E233" s="238">
        <v>830.3371958740618</v>
      </c>
      <c r="F233" s="241">
        <v>815.370682311385</v>
      </c>
      <c r="G233" s="154">
        <v>800.3308198033855</v>
      </c>
      <c r="H233" s="154">
        <v>785.0751408827164</v>
      </c>
      <c r="I233" s="154">
        <v>769.4391713644532</v>
      </c>
      <c r="J233" s="154">
        <v>753.2661874544383</v>
      </c>
      <c r="K233" s="154">
        <v>735.057046325131</v>
      </c>
      <c r="L233" s="155">
        <v>753.1213661009139</v>
      </c>
    </row>
    <row r="234" spans="1:12" ht="15">
      <c r="A234" s="45">
        <v>10</v>
      </c>
      <c r="B234" s="151">
        <f t="shared" si="82"/>
        <v>889.2081103723776</v>
      </c>
      <c r="C234" s="151">
        <f t="shared" si="82"/>
        <v>874.7712752883999</v>
      </c>
      <c r="D234" s="238">
        <v>859.9993171702567</v>
      </c>
      <c r="E234" s="238">
        <v>845.0070898930653</v>
      </c>
      <c r="F234" s="241">
        <v>830.036624189961</v>
      </c>
      <c r="G234" s="154">
        <v>815.0822431844265</v>
      </c>
      <c r="H234" s="154">
        <v>800.0541291531658</v>
      </c>
      <c r="I234" s="154">
        <v>784.8098804676207</v>
      </c>
      <c r="J234" s="154">
        <v>769.1850913558371</v>
      </c>
      <c r="K234" s="154">
        <v>753.0230983919632</v>
      </c>
      <c r="L234" s="155">
        <v>734.8252529736623</v>
      </c>
    </row>
    <row r="235" spans="1:12" ht="15">
      <c r="A235" s="45">
        <v>11</v>
      </c>
      <c r="B235" s="151">
        <f t="shared" si="82"/>
        <v>900.534889379169</v>
      </c>
      <c r="C235" s="151">
        <f t="shared" si="82"/>
        <v>888.4517899991517</v>
      </c>
      <c r="D235" s="238">
        <v>874.4221757947007</v>
      </c>
      <c r="E235" s="238">
        <v>859.6639430222027</v>
      </c>
      <c r="F235" s="241">
        <v>844.6850581801903</v>
      </c>
      <c r="G235" s="154">
        <v>829.7274721044549</v>
      </c>
      <c r="H235" s="154">
        <v>814.7855289016393</v>
      </c>
      <c r="I235" s="154">
        <v>799.769461923569</v>
      </c>
      <c r="J235" s="154">
        <v>784.5369359323361</v>
      </c>
      <c r="K235" s="154">
        <v>768.9236141767012</v>
      </c>
      <c r="L235" s="155">
        <v>752.7728940474217</v>
      </c>
    </row>
    <row r="236" spans="1:12" ht="15">
      <c r="A236" s="45">
        <v>12</v>
      </c>
      <c r="B236" s="151">
        <f t="shared" si="82"/>
        <v>910.7915846921107</v>
      </c>
      <c r="C236" s="151">
        <f t="shared" si="82"/>
        <v>900.5944331401608</v>
      </c>
      <c r="D236" s="238">
        <v>888.0499603774915</v>
      </c>
      <c r="E236" s="238">
        <v>874.0356980157277</v>
      </c>
      <c r="F236" s="241">
        <v>859.2926200263494</v>
      </c>
      <c r="G236" s="154">
        <v>844.3284712118066</v>
      </c>
      <c r="H236" s="154">
        <v>829.3851135466394</v>
      </c>
      <c r="I236" s="154">
        <v>814.4569139405469</v>
      </c>
      <c r="J236" s="154">
        <v>799.4541618942922</v>
      </c>
      <c r="K236" s="154">
        <v>784.2345953113552</v>
      </c>
      <c r="L236" s="155">
        <v>768.6339535282416</v>
      </c>
    </row>
    <row r="237" spans="1:12" ht="15">
      <c r="A237" s="45">
        <v>13</v>
      </c>
      <c r="B237" s="151">
        <f t="shared" si="82"/>
        <v>917.7148370464289</v>
      </c>
      <c r="C237" s="151">
        <f t="shared" si="82"/>
        <v>910.3281262437727</v>
      </c>
      <c r="D237" s="238">
        <v>900.1121193099146</v>
      </c>
      <c r="E237" s="238">
        <v>887.5851909239657</v>
      </c>
      <c r="F237" s="241">
        <v>873.5886624326386</v>
      </c>
      <c r="G237" s="154">
        <v>858.8630960348776</v>
      </c>
      <c r="H237" s="154">
        <v>843.915978089505</v>
      </c>
      <c r="I237" s="154">
        <v>828.9890669412914</v>
      </c>
      <c r="J237" s="154">
        <v>814.0767562060576</v>
      </c>
      <c r="K237" s="154">
        <v>799.0894011399564</v>
      </c>
      <c r="L237" s="155">
        <v>783.8848253601218</v>
      </c>
    </row>
    <row r="238" spans="1:12" ht="15">
      <c r="A238" s="45">
        <v>14</v>
      </c>
      <c r="B238" s="151">
        <f t="shared" si="82"/>
        <v>921.3791817137965</v>
      </c>
      <c r="C238" s="151">
        <f t="shared" si="82"/>
        <v>917.0612889544129</v>
      </c>
      <c r="D238" s="238">
        <v>909.7424262643048</v>
      </c>
      <c r="E238" s="238">
        <v>899.5461515948056</v>
      </c>
      <c r="F238" s="241">
        <v>887.0397883927743</v>
      </c>
      <c r="G238" s="154">
        <v>873.0640593139003</v>
      </c>
      <c r="H238" s="154">
        <v>858.3590383239641</v>
      </c>
      <c r="I238" s="154">
        <v>843.4319051207999</v>
      </c>
      <c r="J238" s="154">
        <v>828.5242951487744</v>
      </c>
      <c r="K238" s="154">
        <v>813.6306341427418</v>
      </c>
      <c r="L238" s="155">
        <v>798.6613561256147</v>
      </c>
    </row>
    <row r="239" spans="1:12" ht="15">
      <c r="A239" s="45">
        <v>15</v>
      </c>
      <c r="B239" s="151">
        <f t="shared" si="82"/>
        <v>926.1675053729617</v>
      </c>
      <c r="C239" s="151">
        <f t="shared" si="82"/>
        <v>921.0162640231351</v>
      </c>
      <c r="D239" s="238">
        <v>916.3548515630675</v>
      </c>
      <c r="E239" s="238">
        <v>909.0574747687738</v>
      </c>
      <c r="F239" s="241">
        <v>898.8842198767111</v>
      </c>
      <c r="G239" s="154">
        <v>886.4018699206716</v>
      </c>
      <c r="H239" s="154">
        <v>872.4504420120054</v>
      </c>
      <c r="I239" s="154">
        <v>857.7694340202797</v>
      </c>
      <c r="J239" s="154">
        <v>842.8656634829301</v>
      </c>
      <c r="K239" s="154">
        <v>827.9806206432834</v>
      </c>
      <c r="L239" s="155">
        <v>813.1087693845975</v>
      </c>
    </row>
    <row r="240" spans="1:12" ht="15">
      <c r="A240" s="45">
        <v>16</v>
      </c>
      <c r="B240" s="151">
        <f t="shared" si="82"/>
        <v>929.3319646000423</v>
      </c>
      <c r="C240" s="151">
        <f t="shared" si="82"/>
        <v>925.0594845587755</v>
      </c>
      <c r="D240" s="238">
        <v>920.1772351556558</v>
      </c>
      <c r="E240" s="238">
        <v>915.5388508478136</v>
      </c>
      <c r="F240" s="241">
        <v>908.2661852394283</v>
      </c>
      <c r="G240" s="154">
        <v>898.119433993608</v>
      </c>
      <c r="H240" s="154">
        <v>885.6647541841082</v>
      </c>
      <c r="I240" s="154">
        <v>871.7413440608932</v>
      </c>
      <c r="J240" s="154">
        <v>857.0880322048882</v>
      </c>
      <c r="K240" s="154">
        <v>842.2112149966379</v>
      </c>
      <c r="L240" s="155">
        <v>827.3522135335569</v>
      </c>
    </row>
    <row r="241" spans="1:12" ht="15">
      <c r="A241" s="45">
        <v>17</v>
      </c>
      <c r="B241" s="151">
        <f t="shared" si="82"/>
        <v>925.6677902048714</v>
      </c>
      <c r="C241" s="151">
        <f t="shared" si="82"/>
        <v>927.8350495049835</v>
      </c>
      <c r="D241" s="238">
        <v>924.0876949251927</v>
      </c>
      <c r="E241" s="238">
        <v>919.2322210890612</v>
      </c>
      <c r="F241" s="241">
        <v>914.6196221979842</v>
      </c>
      <c r="G241" s="154">
        <v>907.3746560366124</v>
      </c>
      <c r="H241" s="154">
        <v>897.2576435835394</v>
      </c>
      <c r="I241" s="154">
        <v>884.8340356500789</v>
      </c>
      <c r="J241" s="154">
        <v>870.9421053098772</v>
      </c>
      <c r="K241" s="154">
        <v>856.3199243063979</v>
      </c>
      <c r="L241" s="155">
        <v>841.4734122748409</v>
      </c>
    </row>
    <row r="242" spans="1:12" ht="15">
      <c r="A242" s="45">
        <v>18</v>
      </c>
      <c r="B242" s="151">
        <f t="shared" si="82"/>
        <v>916.4470154884434</v>
      </c>
      <c r="C242" s="151">
        <f t="shared" si="82"/>
        <v>925.0141408157137</v>
      </c>
      <c r="D242" s="238">
        <v>926.7534608430991</v>
      </c>
      <c r="E242" s="238">
        <v>923.0345501183806</v>
      </c>
      <c r="F242" s="241">
        <v>918.207904561904</v>
      </c>
      <c r="G242" s="154">
        <v>913.6230790438221</v>
      </c>
      <c r="H242" s="154">
        <v>906.4079799020783</v>
      </c>
      <c r="I242" s="154">
        <v>896.3230655202524</v>
      </c>
      <c r="J242" s="154">
        <v>883.9330203457507</v>
      </c>
      <c r="K242" s="154">
        <v>870.0751124181251</v>
      </c>
      <c r="L242" s="155">
        <v>855.4865906452562</v>
      </c>
    </row>
    <row r="243" spans="1:12" ht="15">
      <c r="A243" s="45">
        <v>19</v>
      </c>
      <c r="B243" s="151">
        <f t="shared" si="82"/>
        <v>901.9640791290664</v>
      </c>
      <c r="C243" s="151">
        <f t="shared" si="82"/>
        <v>915.2129916526842</v>
      </c>
      <c r="D243" s="238">
        <v>923.8623810028079</v>
      </c>
      <c r="E243" s="238">
        <v>925.6253190846382</v>
      </c>
      <c r="F243" s="241">
        <v>921.9358592517938</v>
      </c>
      <c r="G243" s="154">
        <v>917.1390842794042</v>
      </c>
      <c r="H243" s="154">
        <v>912.5830469492448</v>
      </c>
      <c r="I243" s="154">
        <v>905.398939049086</v>
      </c>
      <c r="J243" s="154">
        <v>895.347363251686</v>
      </c>
      <c r="K243" s="154">
        <v>882.992204016683</v>
      </c>
      <c r="L243" s="155">
        <v>869.1696793566239</v>
      </c>
    </row>
    <row r="244" spans="1:12" ht="15">
      <c r="A244" s="45">
        <v>20</v>
      </c>
      <c r="B244" s="151">
        <f t="shared" si="82"/>
        <v>885.583886044298</v>
      </c>
      <c r="C244" s="151">
        <f t="shared" si="82"/>
        <v>900.9848363867409</v>
      </c>
      <c r="D244" s="238">
        <v>914.0511108413268</v>
      </c>
      <c r="E244" s="238">
        <v>922.7157332030101</v>
      </c>
      <c r="F244" s="241">
        <v>924.5019517318564</v>
      </c>
      <c r="G244" s="154">
        <v>920.8416008449447</v>
      </c>
      <c r="H244" s="154">
        <v>916.0743721484697</v>
      </c>
      <c r="I244" s="154">
        <v>911.5468193350252</v>
      </c>
      <c r="J244" s="154">
        <v>904.3934060373347</v>
      </c>
      <c r="K244" s="154">
        <v>894.374878229172</v>
      </c>
      <c r="L244" s="155">
        <v>882.054323958959</v>
      </c>
    </row>
    <row r="245" spans="1:12" ht="15">
      <c r="A245" s="45">
        <v>21</v>
      </c>
      <c r="B245" s="151">
        <f t="shared" si="82"/>
        <v>872.7145687221432</v>
      </c>
      <c r="C245" s="151">
        <f t="shared" si="82"/>
        <v>884.9128497475263</v>
      </c>
      <c r="D245" s="238">
        <v>899.827509251779</v>
      </c>
      <c r="E245" s="238">
        <v>912.9031647343832</v>
      </c>
      <c r="F245" s="241">
        <v>921.582593126612</v>
      </c>
      <c r="G245" s="154">
        <v>923.3915893903645</v>
      </c>
      <c r="H245" s="154">
        <v>919.759797346019</v>
      </c>
      <c r="I245" s="154">
        <v>915.0215785303008</v>
      </c>
      <c r="J245" s="154">
        <v>910.5220009180796</v>
      </c>
      <c r="K245" s="154">
        <v>903.3987621590238</v>
      </c>
      <c r="L245" s="155">
        <v>893.4127491601381</v>
      </c>
    </row>
    <row r="246" spans="1:12" ht="15">
      <c r="A246" s="45">
        <v>22</v>
      </c>
      <c r="B246" s="151">
        <f t="shared" si="82"/>
        <v>866.0919523277357</v>
      </c>
      <c r="C246" s="151">
        <f t="shared" si="82"/>
        <v>871.681816065736</v>
      </c>
      <c r="D246" s="238">
        <v>883.7222265629445</v>
      </c>
      <c r="E246" s="238">
        <v>898.643607619437</v>
      </c>
      <c r="F246" s="241">
        <v>911.7286063055965</v>
      </c>
      <c r="G246" s="154">
        <v>920.4229426622242</v>
      </c>
      <c r="H246" s="154">
        <v>922.2550229639974</v>
      </c>
      <c r="I246" s="154">
        <v>918.6522516315354</v>
      </c>
      <c r="J246" s="154">
        <v>913.943533397889</v>
      </c>
      <c r="K246" s="154">
        <v>909.4724119336514</v>
      </c>
      <c r="L246" s="155">
        <v>902.3798955147696</v>
      </c>
    </row>
    <row r="247" spans="1:12" ht="15">
      <c r="A247" s="45">
        <v>23</v>
      </c>
      <c r="B247" s="151">
        <f t="shared" si="82"/>
        <v>868.0934445421311</v>
      </c>
      <c r="C247" s="151">
        <f t="shared" si="82"/>
        <v>864.7711372221604</v>
      </c>
      <c r="D247" s="238">
        <v>870.4196533476346</v>
      </c>
      <c r="E247" s="238">
        <v>882.4706582683581</v>
      </c>
      <c r="F247" s="241">
        <v>897.3988268552098</v>
      </c>
      <c r="G247" s="154">
        <v>910.4933779575234</v>
      </c>
      <c r="H247" s="154">
        <v>919.2031334394527</v>
      </c>
      <c r="I247" s="154">
        <v>921.0592529665157</v>
      </c>
      <c r="J247" s="154">
        <v>917.4867877269727</v>
      </c>
      <c r="K247" s="154">
        <v>912.8088996588124</v>
      </c>
      <c r="L247" s="155">
        <v>908.3675237747277</v>
      </c>
    </row>
    <row r="248" spans="1:12" ht="15">
      <c r="A248" s="45">
        <v>24</v>
      </c>
      <c r="B248" s="151">
        <f t="shared" si="82"/>
        <v>877.8300211904022</v>
      </c>
      <c r="C248" s="151">
        <f t="shared" si="82"/>
        <v>866.9059808636578</v>
      </c>
      <c r="D248" s="238">
        <v>863.3969682716947</v>
      </c>
      <c r="E248" s="238">
        <v>869.0665244918468</v>
      </c>
      <c r="F248" s="241">
        <v>881.1285827019246</v>
      </c>
      <c r="G248" s="154">
        <v>896.0637263968006</v>
      </c>
      <c r="H248" s="154">
        <v>909.168225465373</v>
      </c>
      <c r="I248" s="154">
        <v>917.8942376901009</v>
      </c>
      <c r="J248" s="154">
        <v>919.7758851301178</v>
      </c>
      <c r="K248" s="154">
        <v>916.2356964486639</v>
      </c>
      <c r="L248" s="155">
        <v>911.5906679578987</v>
      </c>
    </row>
    <row r="249" spans="1:12" ht="15">
      <c r="A249" s="45">
        <v>25</v>
      </c>
      <c r="B249" s="151">
        <f t="shared" si="82"/>
        <v>889.1639881990883</v>
      </c>
      <c r="C249" s="151">
        <f t="shared" si="82"/>
        <v>876.3390952312886</v>
      </c>
      <c r="D249" s="238">
        <v>865.3926777204662</v>
      </c>
      <c r="E249" s="238">
        <v>861.9222068426609</v>
      </c>
      <c r="F249" s="241">
        <v>867.6140070030094</v>
      </c>
      <c r="G249" s="154">
        <v>879.6875974123761</v>
      </c>
      <c r="H249" s="154">
        <v>894.6298977749057</v>
      </c>
      <c r="I249" s="154">
        <v>907.7447531162361</v>
      </c>
      <c r="J249" s="154">
        <v>916.4879136876616</v>
      </c>
      <c r="K249" s="154">
        <v>918.3966931997179</v>
      </c>
      <c r="L249" s="155">
        <v>914.8909131288722</v>
      </c>
    </row>
    <row r="250" spans="1:12" ht="15">
      <c r="A250" s="45">
        <v>26</v>
      </c>
      <c r="B250" s="151">
        <f t="shared" si="82"/>
        <v>899.6457929086671</v>
      </c>
      <c r="C250" s="151">
        <f t="shared" si="82"/>
        <v>886.9593685814477</v>
      </c>
      <c r="D250" s="238">
        <v>874.677912804735</v>
      </c>
      <c r="E250" s="238">
        <v>863.7872684484679</v>
      </c>
      <c r="F250" s="241">
        <v>860.3573131443735</v>
      </c>
      <c r="G250" s="154">
        <v>866.0723522042238</v>
      </c>
      <c r="H250" s="154">
        <v>878.1578215863182</v>
      </c>
      <c r="I250" s="154">
        <v>893.107359503626</v>
      </c>
      <c r="J250" s="154">
        <v>906.232857070952</v>
      </c>
      <c r="K250" s="154">
        <v>914.9938889828977</v>
      </c>
      <c r="L250" s="155">
        <v>916.9311686007643</v>
      </c>
    </row>
    <row r="251" spans="1:12" ht="15">
      <c r="A251" s="45">
        <v>27</v>
      </c>
      <c r="B251" s="151">
        <f t="shared" si="82"/>
        <v>915.829371993203</v>
      </c>
      <c r="C251" s="151">
        <f t="shared" si="82"/>
        <v>897.8082967410205</v>
      </c>
      <c r="D251" s="238">
        <v>885.1539295129351</v>
      </c>
      <c r="E251" s="238">
        <v>872.9353239361358</v>
      </c>
      <c r="F251" s="241">
        <v>862.1027675745152</v>
      </c>
      <c r="G251" s="154">
        <v>858.7149220832191</v>
      </c>
      <c r="H251" s="154">
        <v>864.4539586062431</v>
      </c>
      <c r="I251" s="154">
        <v>876.5515117214486</v>
      </c>
      <c r="J251" s="154">
        <v>891.5082661898546</v>
      </c>
      <c r="K251" s="154">
        <v>904.6445646136996</v>
      </c>
      <c r="L251" s="155">
        <v>913.424006387434</v>
      </c>
    </row>
    <row r="252" spans="1:12" ht="15">
      <c r="A252" s="45">
        <v>28</v>
      </c>
      <c r="B252" s="151">
        <f aca="true" t="shared" si="83" ref="B252:C252">B92+B172</f>
        <v>938.0988292081372</v>
      </c>
      <c r="C252" s="151">
        <f t="shared" si="83"/>
        <v>913.7753965603388</v>
      </c>
      <c r="D252" s="238">
        <v>895.8616925594574</v>
      </c>
      <c r="E252" s="238">
        <v>883.2753160741238</v>
      </c>
      <c r="F252" s="241">
        <v>871.1216314350738</v>
      </c>
      <c r="G252" s="154">
        <v>860.3490816737158</v>
      </c>
      <c r="H252" s="154">
        <v>857.0046428467434</v>
      </c>
      <c r="I252" s="154">
        <v>862.7682492203028</v>
      </c>
      <c r="J252" s="154">
        <v>874.8779786360558</v>
      </c>
      <c r="K252" s="154">
        <v>889.8418494444433</v>
      </c>
      <c r="L252" s="155">
        <v>902.9890101632237</v>
      </c>
    </row>
    <row r="253" spans="1:12" ht="15">
      <c r="A253" s="45">
        <v>29</v>
      </c>
      <c r="B253" s="151">
        <f aca="true" t="shared" si="84" ref="B253:C253">B93+B173</f>
        <v>963.3602062520463</v>
      </c>
      <c r="C253" s="151">
        <f t="shared" si="84"/>
        <v>935.5616594323217</v>
      </c>
      <c r="D253" s="238">
        <v>911.6811383768088</v>
      </c>
      <c r="E253" s="238">
        <v>893.8514573241114</v>
      </c>
      <c r="F253" s="241">
        <v>881.3347575159684</v>
      </c>
      <c r="G253" s="154">
        <v>869.2476260260607</v>
      </c>
      <c r="H253" s="154">
        <v>858.5365944699984</v>
      </c>
      <c r="I253" s="154">
        <v>855.2365552735001</v>
      </c>
      <c r="J253" s="154">
        <v>861.0251161599899</v>
      </c>
      <c r="K253" s="154">
        <v>873.1470039814085</v>
      </c>
      <c r="L253" s="155">
        <v>888.1178147054591</v>
      </c>
    </row>
    <row r="254" spans="1:12" ht="15">
      <c r="A254" s="45">
        <v>30</v>
      </c>
      <c r="B254" s="151">
        <f aca="true" t="shared" si="85" ref="B254:C254">B94+B174</f>
        <v>992.2344932398561</v>
      </c>
      <c r="C254" s="151">
        <f t="shared" si="85"/>
        <v>961.0985639924809</v>
      </c>
      <c r="D254" s="238">
        <v>933.3048844958824</v>
      </c>
      <c r="E254" s="238">
        <v>909.5275209451854</v>
      </c>
      <c r="F254" s="241">
        <v>891.7836434526496</v>
      </c>
      <c r="G254" s="154">
        <v>879.3380498166357</v>
      </c>
      <c r="H254" s="154">
        <v>867.3188597074014</v>
      </c>
      <c r="I254" s="154">
        <v>856.6706313791217</v>
      </c>
      <c r="J254" s="154">
        <v>853.4158120964805</v>
      </c>
      <c r="K254" s="154">
        <v>859.2295995645293</v>
      </c>
      <c r="L254" s="155">
        <v>871.3635550994466</v>
      </c>
    </row>
    <row r="255" spans="1:12" ht="15">
      <c r="A255" s="45">
        <v>31</v>
      </c>
      <c r="B255" s="151">
        <f aca="true" t="shared" si="86" ref="B255:C255">B95+B175</f>
        <v>1019.217669469017</v>
      </c>
      <c r="C255" s="151">
        <f t="shared" si="86"/>
        <v>989.6993744713182</v>
      </c>
      <c r="D255" s="238">
        <v>958.6650676505118</v>
      </c>
      <c r="E255" s="238">
        <v>930.99036175483</v>
      </c>
      <c r="F255" s="241">
        <v>907.318128773095</v>
      </c>
      <c r="G255" s="154">
        <v>889.6616512500316</v>
      </c>
      <c r="H255" s="154">
        <v>877.2884359864877</v>
      </c>
      <c r="I255" s="154">
        <v>865.3384259029983</v>
      </c>
      <c r="J255" s="154">
        <v>854.7541469968445</v>
      </c>
      <c r="K255" s="154">
        <v>851.5452590004402</v>
      </c>
      <c r="L255" s="155">
        <v>857.3844688052179</v>
      </c>
    </row>
    <row r="256" spans="1:12" ht="15">
      <c r="A256" s="45">
        <v>32</v>
      </c>
      <c r="B256" s="151">
        <f aca="true" t="shared" si="87" ref="B256:C256">B96+B176</f>
        <v>1039.5022305627983</v>
      </c>
      <c r="C256" s="151">
        <f t="shared" si="87"/>
        <v>1016.6472727041355</v>
      </c>
      <c r="D256" s="238">
        <v>987.087500466054</v>
      </c>
      <c r="E256" s="238">
        <v>956.1868693000561</v>
      </c>
      <c r="F256" s="241">
        <v>928.6325960020293</v>
      </c>
      <c r="G256" s="154">
        <v>905.0667755357124</v>
      </c>
      <c r="H256" s="154">
        <v>887.4987156015743</v>
      </c>
      <c r="I256" s="154">
        <v>875.1986670017559</v>
      </c>
      <c r="J256" s="154">
        <v>863.3186134187661</v>
      </c>
      <c r="K256" s="154">
        <v>852.7990025201633</v>
      </c>
      <c r="L256" s="155">
        <v>849.6364421125869</v>
      </c>
    </row>
    <row r="257" spans="1:12" ht="15">
      <c r="A257" s="45">
        <v>33</v>
      </c>
      <c r="B257" s="151">
        <f aca="true" t="shared" si="88" ref="B257:C257">B97+B177</f>
        <v>1049.4510023466437</v>
      </c>
      <c r="C257" s="151">
        <f t="shared" si="88"/>
        <v>1036.6187032334942</v>
      </c>
      <c r="D257" s="238">
        <v>1013.8811709676829</v>
      </c>
      <c r="E257" s="238">
        <v>984.4567498392632</v>
      </c>
      <c r="F257" s="241">
        <v>953.6899827190406</v>
      </c>
      <c r="G257" s="154">
        <v>926.256321160288</v>
      </c>
      <c r="H257" s="154">
        <v>902.7970630646557</v>
      </c>
      <c r="I257" s="154">
        <v>885.317494429506</v>
      </c>
      <c r="J257" s="154">
        <v>873.090616175066</v>
      </c>
      <c r="K257" s="154">
        <v>861.2805452027103</v>
      </c>
      <c r="L257" s="155">
        <v>850.825626941463</v>
      </c>
    </row>
    <row r="258" spans="1:12" ht="15">
      <c r="A258" s="45">
        <v>34</v>
      </c>
      <c r="B258" s="151">
        <f aca="true" t="shared" si="89" ref="B258:C258">B98+B178</f>
        <v>1052.5025664473708</v>
      </c>
      <c r="C258" s="151">
        <f t="shared" si="89"/>
        <v>1046.5144608038597</v>
      </c>
      <c r="D258" s="238">
        <v>1033.7390515246516</v>
      </c>
      <c r="E258" s="238">
        <v>1011.1223889500794</v>
      </c>
      <c r="F258" s="241">
        <v>981.8321406119649</v>
      </c>
      <c r="G258" s="154">
        <v>951.1981587870664</v>
      </c>
      <c r="H258" s="154">
        <v>923.8841461218783</v>
      </c>
      <c r="I258" s="154">
        <v>900.5305904002864</v>
      </c>
      <c r="J258" s="154">
        <v>883.1387463270139</v>
      </c>
      <c r="K258" s="154">
        <v>870.9843452286851</v>
      </c>
      <c r="L258" s="155">
        <v>859.2436156827825</v>
      </c>
    </row>
    <row r="259" spans="1:12" ht="15">
      <c r="A259" s="45">
        <v>35</v>
      </c>
      <c r="B259" s="151">
        <f aca="true" t="shared" si="90" ref="B259:C259">B99+B179</f>
        <v>1050.3588340329509</v>
      </c>
      <c r="C259" s="151">
        <f t="shared" si="90"/>
        <v>1049.0654729172563</v>
      </c>
      <c r="D259" s="238">
        <v>1043.5789444022407</v>
      </c>
      <c r="E259" s="238">
        <v>1030.8989172648182</v>
      </c>
      <c r="F259" s="241">
        <v>1008.4006169073784</v>
      </c>
      <c r="G259" s="154">
        <v>979.2419520130723</v>
      </c>
      <c r="H259" s="154">
        <v>948.738279529842</v>
      </c>
      <c r="I259" s="154">
        <v>921.5416939642637</v>
      </c>
      <c r="J259" s="154">
        <v>898.2918680975077</v>
      </c>
      <c r="K259" s="154">
        <v>880.9860582766603</v>
      </c>
      <c r="L259" s="155">
        <v>868.902677916119</v>
      </c>
    </row>
    <row r="260" spans="1:12" ht="15">
      <c r="A260" s="45">
        <v>36</v>
      </c>
      <c r="B260" s="151">
        <f aca="true" t="shared" si="91" ref="B260:C260">B100+B180</f>
        <v>1050.0306782167663</v>
      </c>
      <c r="C260" s="151">
        <f t="shared" si="91"/>
        <v>1047.4620500661545</v>
      </c>
      <c r="D260" s="238">
        <v>1046.0831085016289</v>
      </c>
      <c r="E260" s="238">
        <v>1040.6730368175613</v>
      </c>
      <c r="F260" s="241">
        <v>1028.086542521114</v>
      </c>
      <c r="G260" s="154">
        <v>1005.7046137195589</v>
      </c>
      <c r="H260" s="154">
        <v>976.6755074242894</v>
      </c>
      <c r="I260" s="154">
        <v>946.3002221146127</v>
      </c>
      <c r="J260" s="154">
        <v>919.2193390532098</v>
      </c>
      <c r="K260" s="154">
        <v>896.0717090457645</v>
      </c>
      <c r="L260" s="155">
        <v>878.8506080025991</v>
      </c>
    </row>
    <row r="261" spans="1:12" ht="15">
      <c r="A261" s="45">
        <v>37</v>
      </c>
      <c r="B261" s="151">
        <f aca="true" t="shared" si="92" ref="B261:C261">B101+B181</f>
        <v>1055.344554572819</v>
      </c>
      <c r="C261" s="151">
        <f t="shared" si="92"/>
        <v>1047.367647663995</v>
      </c>
      <c r="D261" s="238">
        <v>1044.4071529551354</v>
      </c>
      <c r="E261" s="238">
        <v>1043.0945781225141</v>
      </c>
      <c r="F261" s="241">
        <v>1037.7602005251867</v>
      </c>
      <c r="G261" s="154">
        <v>1025.2665840429988</v>
      </c>
      <c r="H261" s="154">
        <v>1003.0005095846648</v>
      </c>
      <c r="I261" s="154">
        <v>974.1005694420994</v>
      </c>
      <c r="J261" s="154">
        <v>943.8533622515465</v>
      </c>
      <c r="K261" s="154">
        <v>916.887909032961</v>
      </c>
      <c r="L261" s="155">
        <v>893.84222273313</v>
      </c>
    </row>
    <row r="262" spans="1:12" ht="15">
      <c r="A262" s="45">
        <v>38</v>
      </c>
      <c r="B262" s="151">
        <f aca="true" t="shared" si="93" ref="B262:C262">B102+B182</f>
        <v>1067.7669033450666</v>
      </c>
      <c r="C262" s="151">
        <f t="shared" si="93"/>
        <v>1052.2448321239367</v>
      </c>
      <c r="D262" s="238">
        <v>1044.2265629260228</v>
      </c>
      <c r="E262" s="238">
        <v>1041.3384786873937</v>
      </c>
      <c r="F262" s="241">
        <v>1040.0916037620282</v>
      </c>
      <c r="G262" s="154">
        <v>1034.8323606496701</v>
      </c>
      <c r="H262" s="154">
        <v>1022.4312199200831</v>
      </c>
      <c r="I262" s="154">
        <v>1000.2808033462991</v>
      </c>
      <c r="J262" s="154">
        <v>971.5099981663423</v>
      </c>
      <c r="K262" s="154">
        <v>941.3909202730349</v>
      </c>
      <c r="L262" s="155">
        <v>914.5409491522695</v>
      </c>
    </row>
    <row r="263" spans="1:12" ht="15">
      <c r="A263" s="45">
        <v>39</v>
      </c>
      <c r="B263" s="151">
        <f aca="true" t="shared" si="94" ref="B263:C263">B103+B183</f>
        <v>1085.6064718668586</v>
      </c>
      <c r="C263" s="151">
        <f t="shared" si="94"/>
        <v>1064.8605609579345</v>
      </c>
      <c r="D263" s="238">
        <v>1048.994418459711</v>
      </c>
      <c r="E263" s="238">
        <v>1041.0657485366041</v>
      </c>
      <c r="F263" s="241">
        <v>1038.24951958327</v>
      </c>
      <c r="G263" s="154">
        <v>1037.067805556053</v>
      </c>
      <c r="H263" s="154">
        <v>1031.8832860792322</v>
      </c>
      <c r="I263" s="154">
        <v>1019.5744078284381</v>
      </c>
      <c r="J263" s="154">
        <v>997.5396962005116</v>
      </c>
      <c r="K263" s="154">
        <v>968.8982717633592</v>
      </c>
      <c r="L263" s="155">
        <v>938.9076519408757</v>
      </c>
    </row>
    <row r="264" spans="1:12" ht="15">
      <c r="A264" s="45">
        <v>40</v>
      </c>
      <c r="B264" s="151">
        <f aca="true" t="shared" si="95" ref="B264:C264">B104+B184</f>
        <v>1103.716095769308</v>
      </c>
      <c r="C264" s="151">
        <f t="shared" si="95"/>
        <v>1082.0231343305647</v>
      </c>
      <c r="D264" s="238">
        <v>1061.4665703240826</v>
      </c>
      <c r="E264" s="238">
        <v>1045.717498743729</v>
      </c>
      <c r="F264" s="241">
        <v>1037.8781068164408</v>
      </c>
      <c r="G264" s="154">
        <v>1035.1333277612325</v>
      </c>
      <c r="H264" s="154">
        <v>1034.0163687432569</v>
      </c>
      <c r="I264" s="154">
        <v>1028.906316885868</v>
      </c>
      <c r="J264" s="154">
        <v>1016.6896839429869</v>
      </c>
      <c r="K264" s="154">
        <v>994.7709766431905</v>
      </c>
      <c r="L264" s="155">
        <v>966.2594650995716</v>
      </c>
    </row>
    <row r="265" spans="1:12" ht="15">
      <c r="A265" s="45">
        <v>41</v>
      </c>
      <c r="B265" s="151">
        <f aca="true" t="shared" si="96" ref="B265:C265">B105+B185</f>
        <v>1115.934675583601</v>
      </c>
      <c r="C265" s="151">
        <f t="shared" si="96"/>
        <v>1099.6735237766984</v>
      </c>
      <c r="D265" s="238">
        <v>1078.454664615262</v>
      </c>
      <c r="E265" s="238">
        <v>1058.0349592459559</v>
      </c>
      <c r="F265" s="241">
        <v>1042.4031559441432</v>
      </c>
      <c r="G265" s="154">
        <v>1034.6530022464701</v>
      </c>
      <c r="H265" s="154">
        <v>1031.9794885227475</v>
      </c>
      <c r="I265" s="154">
        <v>1030.9270761553034</v>
      </c>
      <c r="J265" s="154">
        <v>1025.8914654502291</v>
      </c>
      <c r="K265" s="154">
        <v>1013.7673498695985</v>
      </c>
      <c r="L265" s="155">
        <v>991.9653160389275</v>
      </c>
    </row>
    <row r="266" spans="1:12" ht="15">
      <c r="A266" s="45">
        <v>42</v>
      </c>
      <c r="B266" s="151">
        <f aca="true" t="shared" si="97" ref="B266:C266">B106+B186</f>
        <v>1119.5095218760148</v>
      </c>
      <c r="C266" s="151">
        <f t="shared" si="97"/>
        <v>1111.8502923490573</v>
      </c>
      <c r="D266" s="238">
        <v>1095.9056757518947</v>
      </c>
      <c r="E266" s="238">
        <v>1074.8319797050501</v>
      </c>
      <c r="F266" s="241">
        <v>1054.550041471204</v>
      </c>
      <c r="G266" s="154">
        <v>1039.0362123845168</v>
      </c>
      <c r="H266" s="154">
        <v>1031.3756372764976</v>
      </c>
      <c r="I266" s="154">
        <v>1028.7735018606927</v>
      </c>
      <c r="J266" s="154">
        <v>1027.7856943762167</v>
      </c>
      <c r="K266" s="154">
        <v>1022.824810682082</v>
      </c>
      <c r="L266" s="155">
        <v>1010.7938809234493</v>
      </c>
    </row>
    <row r="267" spans="1:12" ht="15">
      <c r="A267" s="45">
        <v>43</v>
      </c>
      <c r="B267" s="151">
        <f aca="true" t="shared" si="98" ref="B267:C267">B107+B187</f>
        <v>1110.8376197943462</v>
      </c>
      <c r="C267" s="151">
        <f t="shared" si="98"/>
        <v>1115.2563429645836</v>
      </c>
      <c r="D267" s="238">
        <v>1107.8734106997813</v>
      </c>
      <c r="E267" s="238">
        <v>1092.062420232713</v>
      </c>
      <c r="F267" s="241">
        <v>1071.135528107487</v>
      </c>
      <c r="G267" s="154">
        <v>1050.9929653642782</v>
      </c>
      <c r="H267" s="154">
        <v>1035.5984105174261</v>
      </c>
      <c r="I267" s="154">
        <v>1028.0281954664965</v>
      </c>
      <c r="J267" s="154">
        <v>1025.4978942886714</v>
      </c>
      <c r="K267" s="154">
        <v>1024.5750567571945</v>
      </c>
      <c r="L267" s="155">
        <v>1019.6895493515885</v>
      </c>
    </row>
    <row r="268" spans="1:12" ht="15">
      <c r="A268" s="45">
        <v>44</v>
      </c>
      <c r="B268" s="151">
        <f aca="true" t="shared" si="99" ref="B268:C268">B108+B188</f>
        <v>1093.214124413334</v>
      </c>
      <c r="C268" s="151">
        <f t="shared" si="99"/>
        <v>1106.8757233232018</v>
      </c>
      <c r="D268" s="238">
        <v>1111.0719435899491</v>
      </c>
      <c r="E268" s="238">
        <v>1103.7977112949616</v>
      </c>
      <c r="F268" s="241">
        <v>1088.122285653945</v>
      </c>
      <c r="G268" s="154">
        <v>1067.3445945959684</v>
      </c>
      <c r="H268" s="154">
        <v>1047.3437336118534</v>
      </c>
      <c r="I268" s="154">
        <v>1032.0703610053802</v>
      </c>
      <c r="J268" s="154">
        <v>1024.5917348154726</v>
      </c>
      <c r="K268" s="154">
        <v>1022.1340682184435</v>
      </c>
      <c r="L268" s="155">
        <v>1021.2768728806357</v>
      </c>
    </row>
    <row r="269" spans="1:12" ht="15">
      <c r="A269" s="45">
        <v>45</v>
      </c>
      <c r="B269" s="151">
        <f aca="true" t="shared" si="100" ref="B269:C269">B109+B189</f>
        <v>1072.565442391203</v>
      </c>
      <c r="C269" s="151">
        <f t="shared" si="100"/>
        <v>1089.1518389054434</v>
      </c>
      <c r="D269" s="238">
        <v>1102.5024461640153</v>
      </c>
      <c r="E269" s="238">
        <v>1106.767420688127</v>
      </c>
      <c r="F269" s="241">
        <v>1099.6034950134604</v>
      </c>
      <c r="G269" s="154">
        <v>1084.066142145774</v>
      </c>
      <c r="H269" s="154">
        <v>1063.4406896135206</v>
      </c>
      <c r="I269" s="154">
        <v>1043.5844655265469</v>
      </c>
      <c r="J269" s="154">
        <v>1028.4346961410818</v>
      </c>
      <c r="K269" s="154">
        <v>1021.049258510257</v>
      </c>
      <c r="L269" s="155">
        <v>1018.6653068138253</v>
      </c>
    </row>
    <row r="270" spans="1:12" ht="15">
      <c r="A270" s="45">
        <v>46</v>
      </c>
      <c r="B270" s="151">
        <f aca="true" t="shared" si="101" ref="B270:C270">B110+B190</f>
        <v>1050.592475751107</v>
      </c>
      <c r="C270" s="151">
        <f t="shared" si="101"/>
        <v>1067.606983617911</v>
      </c>
      <c r="D270" s="238">
        <v>1084.6074179382795</v>
      </c>
      <c r="E270" s="238">
        <v>1097.9913635393318</v>
      </c>
      <c r="F270" s="241">
        <v>1102.325603376484</v>
      </c>
      <c r="G270" s="154">
        <v>1095.273922814867</v>
      </c>
      <c r="H270" s="154">
        <v>1079.8775995170697</v>
      </c>
      <c r="I270" s="154">
        <v>1059.4079358415004</v>
      </c>
      <c r="J270" s="154">
        <v>1039.699772542401</v>
      </c>
      <c r="K270" s="154">
        <v>1024.6764359804938</v>
      </c>
      <c r="L270" s="155">
        <v>1017.3860744042427</v>
      </c>
    </row>
    <row r="271" spans="1:12" ht="15">
      <c r="A271" s="45">
        <v>47</v>
      </c>
      <c r="B271" s="151">
        <f aca="true" t="shared" si="102" ref="B271:C271">B111+B191</f>
        <v>1025.4457411920107</v>
      </c>
      <c r="C271" s="151">
        <f t="shared" si="102"/>
        <v>1045.432263140415</v>
      </c>
      <c r="D271" s="238">
        <v>1062.8905931044062</v>
      </c>
      <c r="E271" s="238">
        <v>1079.9080536143524</v>
      </c>
      <c r="F271" s="241">
        <v>1093.3246785229157</v>
      </c>
      <c r="G271" s="154">
        <v>1097.7288370119447</v>
      </c>
      <c r="H271" s="154">
        <v>1090.7916579431487</v>
      </c>
      <c r="I271" s="154">
        <v>1075.5397612282422</v>
      </c>
      <c r="J271" s="154">
        <v>1055.229944902409</v>
      </c>
      <c r="K271" s="154">
        <v>1035.6737513408375</v>
      </c>
      <c r="L271" s="155">
        <v>1020.7800809578207</v>
      </c>
    </row>
    <row r="272" spans="1:12" ht="15">
      <c r="A272" s="45">
        <v>48</v>
      </c>
      <c r="B272" s="151">
        <f aca="true" t="shared" si="103" ref="B272:C272">B112+B192</f>
        <v>1000.5757868240834</v>
      </c>
      <c r="C272" s="151">
        <f t="shared" si="103"/>
        <v>1021.009248837782</v>
      </c>
      <c r="D272" s="238">
        <v>1040.5294762937833</v>
      </c>
      <c r="E272" s="238">
        <v>1058.0009714857565</v>
      </c>
      <c r="F272" s="241">
        <v>1075.034150471076</v>
      </c>
      <c r="G272" s="154">
        <v>1088.482777259802</v>
      </c>
      <c r="H272" s="154">
        <v>1092.957648354144</v>
      </c>
      <c r="I272" s="154">
        <v>1086.1375625225314</v>
      </c>
      <c r="J272" s="154">
        <v>1071.0339610188307</v>
      </c>
      <c r="K272" s="154">
        <v>1050.888598487029</v>
      </c>
      <c r="L272" s="155">
        <v>1031.4888072531348</v>
      </c>
    </row>
    <row r="273" spans="1:12" ht="15">
      <c r="A273" s="45">
        <v>49</v>
      </c>
      <c r="B273" s="151">
        <f aca="true" t="shared" si="104" ref="B273:C273">B113+B193</f>
        <v>973.0191289616407</v>
      </c>
      <c r="C273" s="151">
        <f t="shared" si="104"/>
        <v>995.1783040157022</v>
      </c>
      <c r="D273" s="238">
        <v>1015.9135435703774</v>
      </c>
      <c r="E273" s="238">
        <v>1035.4345116208542</v>
      </c>
      <c r="F273" s="241">
        <v>1052.9176113139117</v>
      </c>
      <c r="G273" s="154">
        <v>1069.9650870806984</v>
      </c>
      <c r="H273" s="154">
        <v>1083.4449935400964</v>
      </c>
      <c r="I273" s="154">
        <v>1087.9914948314504</v>
      </c>
      <c r="J273" s="154">
        <v>1081.2914243030282</v>
      </c>
      <c r="K273" s="154">
        <v>1066.3404624154946</v>
      </c>
      <c r="L273" s="155">
        <v>1046.3647183316934</v>
      </c>
    </row>
    <row r="274" spans="1:12" ht="15">
      <c r="A274" s="45">
        <v>50</v>
      </c>
      <c r="B274" s="151">
        <f aca="true" t="shared" si="105" ref="B274:C274">B114+B194</f>
        <v>944.0428048624863</v>
      </c>
      <c r="C274" s="151">
        <f t="shared" si="105"/>
        <v>968.0206045999907</v>
      </c>
      <c r="D274" s="238">
        <v>989.8794630410397</v>
      </c>
      <c r="E274" s="238">
        <v>1010.6055754893334</v>
      </c>
      <c r="F274" s="241">
        <v>1030.1250772021294</v>
      </c>
      <c r="G274" s="154">
        <v>1047.6180643519847</v>
      </c>
      <c r="H274" s="154">
        <v>1064.678269948648</v>
      </c>
      <c r="I274" s="154">
        <v>1078.1886648574925</v>
      </c>
      <c r="J274" s="154">
        <v>1082.807830019175</v>
      </c>
      <c r="K274" s="154">
        <v>1076.2310403612787</v>
      </c>
      <c r="L274" s="155">
        <v>1061.4375666857113</v>
      </c>
    </row>
    <row r="275" spans="1:12" ht="15">
      <c r="A275" s="45">
        <v>51</v>
      </c>
      <c r="B275" s="151">
        <f aca="true" t="shared" si="106" ref="B275:C275">B115+B195</f>
        <v>912.0425961806186</v>
      </c>
      <c r="C275" s="151">
        <f t="shared" si="106"/>
        <v>938.1739026882055</v>
      </c>
      <c r="D275" s="238">
        <v>962.5084738932874</v>
      </c>
      <c r="E275" s="238">
        <v>984.3473652618725</v>
      </c>
      <c r="F275" s="241">
        <v>1005.0615360038896</v>
      </c>
      <c r="G275" s="154">
        <v>1024.5771193233163</v>
      </c>
      <c r="H275" s="154">
        <v>1042.078081691906</v>
      </c>
      <c r="I275" s="154">
        <v>1059.1492674192714</v>
      </c>
      <c r="J275" s="154">
        <v>1072.6892597248461</v>
      </c>
      <c r="K275" s="154">
        <v>1077.3822235505008</v>
      </c>
      <c r="L275" s="155">
        <v>1070.9323287826683</v>
      </c>
    </row>
    <row r="276" spans="1:12" ht="15">
      <c r="A276" s="45">
        <v>52</v>
      </c>
      <c r="B276" s="151">
        <f aca="true" t="shared" si="107" ref="B276:C276">B116+B196</f>
        <v>881.3349389385247</v>
      </c>
      <c r="C276" s="151">
        <f t="shared" si="107"/>
        <v>906.4080787966282</v>
      </c>
      <c r="D276" s="238">
        <v>932.4484129452744</v>
      </c>
      <c r="E276" s="238">
        <v>956.7423268954723</v>
      </c>
      <c r="F276" s="241">
        <v>978.557723211308</v>
      </c>
      <c r="G276" s="154">
        <v>999.2568112905974</v>
      </c>
      <c r="H276" s="154">
        <v>1018.7657307494158</v>
      </c>
      <c r="I276" s="154">
        <v>1036.2725148353368</v>
      </c>
      <c r="J276" s="154">
        <v>1053.3527030968726</v>
      </c>
      <c r="K276" s="154">
        <v>1066.921260707693</v>
      </c>
      <c r="L276" s="155">
        <v>1071.6892273532092</v>
      </c>
    </row>
    <row r="277" spans="1:12" ht="15">
      <c r="A277" s="45">
        <v>53</v>
      </c>
      <c r="B277" s="151">
        <f aca="true" t="shared" si="108" ref="B277:C277">B117+B197</f>
        <v>851.4147675952521</v>
      </c>
      <c r="C277" s="151">
        <f t="shared" si="108"/>
        <v>875.2121376082691</v>
      </c>
      <c r="D277" s="238">
        <v>900.467670064503</v>
      </c>
      <c r="E277" s="238">
        <v>926.4484193891672</v>
      </c>
      <c r="F277" s="241">
        <v>950.6969012227348</v>
      </c>
      <c r="G277" s="154">
        <v>972.4848599641219</v>
      </c>
      <c r="H277" s="154">
        <v>993.1653433249394</v>
      </c>
      <c r="I277" s="154">
        <v>1012.6645074100196</v>
      </c>
      <c r="J277" s="154">
        <v>1030.1746692650777</v>
      </c>
      <c r="K277" s="154">
        <v>1047.2616065221646</v>
      </c>
      <c r="L277" s="155">
        <v>1060.8575143337061</v>
      </c>
    </row>
    <row r="278" spans="1:12" ht="15">
      <c r="A278" s="45">
        <v>54</v>
      </c>
      <c r="B278" s="151">
        <f aca="true" t="shared" si="109" ref="B278:C278">B118+B198</f>
        <v>822.8427597447255</v>
      </c>
      <c r="C278" s="151">
        <f t="shared" si="109"/>
        <v>845.5268282670017</v>
      </c>
      <c r="D278" s="238">
        <v>869.0407745713972</v>
      </c>
      <c r="E278" s="238">
        <v>894.2323591362529</v>
      </c>
      <c r="F278" s="241">
        <v>920.1475055519941</v>
      </c>
      <c r="G278" s="154">
        <v>944.3452288048132</v>
      </c>
      <c r="H278" s="154">
        <v>966.101330352391</v>
      </c>
      <c r="I278" s="154">
        <v>986.7592455389356</v>
      </c>
      <c r="J278" s="154">
        <v>1006.2451588513038</v>
      </c>
      <c r="K278" s="154">
        <v>1023.7559102889592</v>
      </c>
      <c r="L278" s="155">
        <v>1040.8470144452174</v>
      </c>
    </row>
    <row r="279" spans="1:12" ht="15">
      <c r="A279" s="45">
        <v>55</v>
      </c>
      <c r="B279" s="151">
        <f aca="true" t="shared" si="110" ref="B279:C279">B119+B199</f>
        <v>794.6839110740354</v>
      </c>
      <c r="C279" s="151">
        <f t="shared" si="110"/>
        <v>816.5062558115412</v>
      </c>
      <c r="D279" s="238">
        <v>839.0891474153434</v>
      </c>
      <c r="E279" s="238">
        <v>862.541608708603</v>
      </c>
      <c r="F279" s="241">
        <v>887.662527722187</v>
      </c>
      <c r="G279" s="154">
        <v>913.5052315856055</v>
      </c>
      <c r="H279" s="154">
        <v>937.6461346900073</v>
      </c>
      <c r="I279" s="154">
        <v>959.3653403693475</v>
      </c>
      <c r="J279" s="154">
        <v>979.9961609133459</v>
      </c>
      <c r="K279" s="154">
        <v>999.4648232179179</v>
      </c>
      <c r="L279" s="155">
        <v>1016.9729621687875</v>
      </c>
    </row>
    <row r="280" spans="1:12" ht="15">
      <c r="A280" s="45">
        <v>56</v>
      </c>
      <c r="B280" s="151">
        <f aca="true" t="shared" si="111" ref="B280:C280">B120+B200</f>
        <v>765.5668589159072</v>
      </c>
      <c r="C280" s="151">
        <f t="shared" si="111"/>
        <v>788.241936422042</v>
      </c>
      <c r="D280" s="238">
        <v>809.7706852819863</v>
      </c>
      <c r="E280" s="238">
        <v>832.2887241604209</v>
      </c>
      <c r="F280" s="241">
        <v>855.6726173734198</v>
      </c>
      <c r="G280" s="154">
        <v>880.7152299315458</v>
      </c>
      <c r="H280" s="154">
        <v>906.4777049526344</v>
      </c>
      <c r="I280" s="154">
        <v>930.5548725754677</v>
      </c>
      <c r="J280" s="154">
        <v>952.2314153990776</v>
      </c>
      <c r="K280" s="154">
        <v>972.8299471617485</v>
      </c>
      <c r="L280" s="155">
        <v>992.2767537445014</v>
      </c>
    </row>
    <row r="281" spans="1:12" ht="15">
      <c r="A281" s="45">
        <v>57</v>
      </c>
      <c r="B281" s="151">
        <f aca="true" t="shared" si="112" ref="B281:C281">B121+B201</f>
        <v>730.8740609109316</v>
      </c>
      <c r="C281" s="151">
        <f t="shared" si="112"/>
        <v>758.2024608907901</v>
      </c>
      <c r="D281" s="238">
        <v>781.2183926360938</v>
      </c>
      <c r="E281" s="238">
        <v>802.6801621317707</v>
      </c>
      <c r="F281" s="241">
        <v>825.1259996974456</v>
      </c>
      <c r="G281" s="154">
        <v>848.4337412064779</v>
      </c>
      <c r="H281" s="154">
        <v>873.3898925695134</v>
      </c>
      <c r="I281" s="154">
        <v>899.0638247802244</v>
      </c>
      <c r="J281" s="154">
        <v>923.0698040466424</v>
      </c>
      <c r="K281" s="154">
        <v>944.6973750785886</v>
      </c>
      <c r="L281" s="155">
        <v>965.2578787480047</v>
      </c>
    </row>
    <row r="282" spans="1:12" ht="15">
      <c r="A282" s="45">
        <v>58</v>
      </c>
      <c r="B282" s="151">
        <f aca="true" t="shared" si="113" ref="B282:C282">B122+B202</f>
        <v>689.7898374584215</v>
      </c>
      <c r="C282" s="151">
        <f t="shared" si="113"/>
        <v>723.4409172252721</v>
      </c>
      <c r="D282" s="238">
        <v>750.9788305893835</v>
      </c>
      <c r="E282" s="238">
        <v>773.9024586953772</v>
      </c>
      <c r="F282" s="241">
        <v>795.2902493827994</v>
      </c>
      <c r="G282" s="154">
        <v>817.6566220309833</v>
      </c>
      <c r="H282" s="154">
        <v>840.8807301786046</v>
      </c>
      <c r="I282" s="154">
        <v>865.7424328280971</v>
      </c>
      <c r="J282" s="154">
        <v>891.3196768107745</v>
      </c>
      <c r="K282" s="154">
        <v>915.2470384210765</v>
      </c>
      <c r="L282" s="155">
        <v>936.8191753550128</v>
      </c>
    </row>
    <row r="283" spans="1:12" ht="15">
      <c r="A283" s="45">
        <v>59</v>
      </c>
      <c r="B283" s="151">
        <f aca="true" t="shared" si="114" ref="B283:C283">B123+B203</f>
        <v>644.5396987481415</v>
      </c>
      <c r="C283" s="151">
        <f t="shared" si="114"/>
        <v>682.4554255383441</v>
      </c>
      <c r="D283" s="238">
        <v>716.1510126330206</v>
      </c>
      <c r="E283" s="238">
        <v>743.5387387582321</v>
      </c>
      <c r="F283" s="241">
        <v>766.3628541605719</v>
      </c>
      <c r="G283" s="154">
        <v>787.6699571155768</v>
      </c>
      <c r="H283" s="154">
        <v>809.9499307407273</v>
      </c>
      <c r="I283" s="154">
        <v>833.0832788982466</v>
      </c>
      <c r="J283" s="154">
        <v>857.8429866289717</v>
      </c>
      <c r="K283" s="154">
        <v>883.315844950207</v>
      </c>
      <c r="L283" s="155">
        <v>907.1574296368517</v>
      </c>
    </row>
    <row r="284" spans="1:12" ht="15">
      <c r="A284" s="45">
        <v>60</v>
      </c>
      <c r="B284" s="151">
        <f aca="true" t="shared" si="115" ref="B284:C284">B124+B204</f>
        <v>597</v>
      </c>
      <c r="C284" s="151">
        <f t="shared" si="115"/>
        <v>637.5095026892579</v>
      </c>
      <c r="D284" s="238">
        <v>675.2285349477122</v>
      </c>
      <c r="E284" s="238">
        <v>708.6930189155469</v>
      </c>
      <c r="F284" s="241">
        <v>735.9224761193582</v>
      </c>
      <c r="G284" s="154">
        <v>758.6400846622946</v>
      </c>
      <c r="H284" s="154">
        <v>779.8598922264977</v>
      </c>
      <c r="I284" s="154">
        <v>802.0466532512287</v>
      </c>
      <c r="J284" s="154">
        <v>825.0822466211873</v>
      </c>
      <c r="K284" s="154">
        <v>849.7325918389249</v>
      </c>
      <c r="L284" s="155">
        <v>875.0935456538</v>
      </c>
    </row>
    <row r="285" spans="1:12" ht="15">
      <c r="A285" s="45">
        <v>61</v>
      </c>
      <c r="B285" s="151">
        <f aca="true" t="shared" si="116" ref="B285:C285">B125+B205</f>
        <v>553.6404824095689</v>
      </c>
      <c r="C285" s="151">
        <f t="shared" si="116"/>
        <v>590.8588797506222</v>
      </c>
      <c r="D285" s="238">
        <v>630.4078714726202</v>
      </c>
      <c r="E285" s="238">
        <v>667.8293753003209</v>
      </c>
      <c r="F285" s="241">
        <v>701.0524871295872</v>
      </c>
      <c r="G285" s="154">
        <v>728.1149855439999</v>
      </c>
      <c r="H285" s="154">
        <v>750.7185724445819</v>
      </c>
      <c r="I285" s="154">
        <v>771.843983347203</v>
      </c>
      <c r="J285" s="154">
        <v>793.9302014388581</v>
      </c>
      <c r="K285" s="154">
        <v>816.8605078449245</v>
      </c>
      <c r="L285" s="155">
        <v>841.39354914898</v>
      </c>
    </row>
    <row r="286" spans="1:12" ht="15">
      <c r="A286" s="45">
        <v>62</v>
      </c>
      <c r="B286" s="151">
        <f aca="true" t="shared" si="117" ref="B286:C286">B126+B206</f>
        <v>515.1760223938845</v>
      </c>
      <c r="C286" s="151">
        <f t="shared" si="117"/>
        <v>546.9222617155822</v>
      </c>
      <c r="D286" s="238">
        <v>583.8788089484963</v>
      </c>
      <c r="E286" s="238">
        <v>623.0797956945958</v>
      </c>
      <c r="F286" s="241">
        <v>660.1893870107368</v>
      </c>
      <c r="G286" s="154">
        <v>693.158260922978</v>
      </c>
      <c r="H286" s="154">
        <v>720.0431849427798</v>
      </c>
      <c r="I286" s="154">
        <v>742.5237895084097</v>
      </c>
      <c r="J286" s="154">
        <v>763.5464284084711</v>
      </c>
      <c r="K286" s="154">
        <v>785.5234287046372</v>
      </c>
      <c r="L286" s="155">
        <v>808.3395141586577</v>
      </c>
    </row>
    <row r="287" spans="1:12" ht="15">
      <c r="A287" s="45">
        <v>63</v>
      </c>
      <c r="B287" s="151">
        <f aca="true" t="shared" si="118" ref="B287:C287">B127+B207</f>
        <v>486.3127064689258</v>
      </c>
      <c r="C287" s="151">
        <f t="shared" si="118"/>
        <v>508.98517408029863</v>
      </c>
      <c r="D287" s="238">
        <v>539.98734677113</v>
      </c>
      <c r="E287" s="238">
        <v>576.5912907308899</v>
      </c>
      <c r="F287" s="241">
        <v>615.4238698925166</v>
      </c>
      <c r="G287" s="154">
        <v>652.2023513920731</v>
      </c>
      <c r="H287" s="154">
        <v>684.9000708444992</v>
      </c>
      <c r="I287" s="154">
        <v>711.5937958977186</v>
      </c>
      <c r="J287" s="154">
        <v>733.9401943941663</v>
      </c>
      <c r="K287" s="154">
        <v>754.8496915617875</v>
      </c>
      <c r="L287" s="155">
        <v>776.7066976950196</v>
      </c>
    </row>
    <row r="288" spans="1:12" ht="15">
      <c r="A288" s="45">
        <v>64</v>
      </c>
      <c r="B288" s="151">
        <f aca="true" t="shared" si="119" ref="B288:C288">B128+B208</f>
        <v>463.99495287913874</v>
      </c>
      <c r="C288" s="151">
        <f t="shared" si="119"/>
        <v>479.5422060471501</v>
      </c>
      <c r="D288" s="238">
        <v>501.97937955281895</v>
      </c>
      <c r="E288" s="238">
        <v>532.6685495142167</v>
      </c>
      <c r="F288" s="241">
        <v>568.8950721347874</v>
      </c>
      <c r="G288" s="154">
        <v>607.333058681194</v>
      </c>
      <c r="H288" s="154">
        <v>643.7559087088059</v>
      </c>
      <c r="I288" s="154">
        <v>676.1610227397241</v>
      </c>
      <c r="J288" s="154">
        <v>702.6464818901736</v>
      </c>
      <c r="K288" s="154">
        <v>724.8447924348258</v>
      </c>
      <c r="L288" s="155">
        <v>745.6284001743281</v>
      </c>
    </row>
    <row r="289" spans="1:12" ht="15">
      <c r="A289" s="45">
        <v>65</v>
      </c>
      <c r="B289" s="151">
        <f aca="true" t="shared" si="120" ref="B289:C289">B129+B209</f>
        <v>444.0297962756248</v>
      </c>
      <c r="C289" s="151">
        <f t="shared" si="120"/>
        <v>456.6742403830265</v>
      </c>
      <c r="D289" s="238">
        <v>472.3625983996246</v>
      </c>
      <c r="E289" s="238">
        <v>494.57598204558514</v>
      </c>
      <c r="F289" s="241">
        <v>524.9288300055404</v>
      </c>
      <c r="G289" s="154">
        <v>560.7504255804547</v>
      </c>
      <c r="H289" s="154">
        <v>598.7647781950809</v>
      </c>
      <c r="I289" s="154">
        <v>634.8047467507281</v>
      </c>
      <c r="J289" s="154">
        <v>666.8933479887326</v>
      </c>
      <c r="K289" s="154">
        <v>693.1514283172864</v>
      </c>
      <c r="L289" s="155">
        <v>715.1860224668269</v>
      </c>
    </row>
    <row r="290" spans="1:12" ht="15">
      <c r="A290" s="45">
        <v>66</v>
      </c>
      <c r="B290" s="151">
        <f aca="true" t="shared" si="121" ref="B290:C290">B130+B210</f>
        <v>422.856917130964</v>
      </c>
      <c r="C290" s="151">
        <f t="shared" si="121"/>
        <v>436.32325888451027</v>
      </c>
      <c r="D290" s="238">
        <v>449.24210869863214</v>
      </c>
      <c r="E290" s="238">
        <v>464.786961717396</v>
      </c>
      <c r="F290" s="241">
        <v>486.75833479564625</v>
      </c>
      <c r="G290" s="154">
        <v>516.7499457796903</v>
      </c>
      <c r="H290" s="154">
        <v>552.1372694316012</v>
      </c>
      <c r="I290" s="154">
        <v>589.6969705481227</v>
      </c>
      <c r="J290" s="154">
        <v>625.3248480321292</v>
      </c>
      <c r="K290" s="154">
        <v>657.0711712831572</v>
      </c>
      <c r="L290" s="155">
        <v>683.081091820532</v>
      </c>
    </row>
    <row r="291" spans="1:12" ht="15">
      <c r="A291" s="45">
        <v>67</v>
      </c>
      <c r="B291" s="151">
        <f aca="true" t="shared" si="122" ref="B291:C299">B131+B211</f>
        <v>402.8080019860599</v>
      </c>
      <c r="C291" s="151">
        <f t="shared" si="122"/>
        <v>415.57677214160015</v>
      </c>
      <c r="D291" s="238">
        <v>428.5853061420454</v>
      </c>
      <c r="E291" s="238">
        <v>441.38790280434955</v>
      </c>
      <c r="F291" s="241">
        <v>456.7747984490146</v>
      </c>
      <c r="G291" s="154">
        <v>478.48376780564126</v>
      </c>
      <c r="H291" s="154">
        <v>508.08633388881543</v>
      </c>
      <c r="I291" s="154">
        <v>543.0066497465311</v>
      </c>
      <c r="J291" s="154">
        <v>580.0770737376254</v>
      </c>
      <c r="K291" s="154">
        <v>615.2601911235693</v>
      </c>
      <c r="L291" s="155">
        <v>646.635339535655</v>
      </c>
    </row>
    <row r="292" spans="1:12" ht="15">
      <c r="A292" s="45">
        <v>68</v>
      </c>
      <c r="B292" s="151">
        <f t="shared" si="122"/>
        <v>382.3921938501828</v>
      </c>
      <c r="C292" s="151">
        <f t="shared" si="122"/>
        <v>395.0539999482859</v>
      </c>
      <c r="D292" s="238">
        <v>407.53189346833886</v>
      </c>
      <c r="E292" s="238">
        <v>420.402760676103</v>
      </c>
      <c r="F292" s="241">
        <v>433.0755689027804</v>
      </c>
      <c r="G292" s="154">
        <v>448.28836517270565</v>
      </c>
      <c r="H292" s="154">
        <v>469.7123042335818</v>
      </c>
      <c r="I292" s="154">
        <v>498.8950928449637</v>
      </c>
      <c r="J292" s="154">
        <v>533.3122506127336</v>
      </c>
      <c r="K292" s="154">
        <v>569.8551291555026</v>
      </c>
      <c r="L292" s="155">
        <v>604.557293880722</v>
      </c>
    </row>
    <row r="293" spans="1:12" ht="15">
      <c r="A293" s="45">
        <v>69</v>
      </c>
      <c r="B293" s="151">
        <f t="shared" si="122"/>
        <v>360.86235844582984</v>
      </c>
      <c r="C293" s="151">
        <f t="shared" si="122"/>
        <v>373.85628617430626</v>
      </c>
      <c r="D293" s="238">
        <v>386.695977828264</v>
      </c>
      <c r="E293" s="238">
        <v>399.0247891921624</v>
      </c>
      <c r="F293" s="241">
        <v>411.74259058263704</v>
      </c>
      <c r="G293" s="154">
        <v>424.2704981680973</v>
      </c>
      <c r="H293" s="154">
        <v>439.29125231087374</v>
      </c>
      <c r="I293" s="154">
        <v>460.40519912273743</v>
      </c>
      <c r="J293" s="154">
        <v>489.1344574677239</v>
      </c>
      <c r="K293" s="154">
        <v>523.0087908227679</v>
      </c>
      <c r="L293" s="155">
        <v>558.9820956805136</v>
      </c>
    </row>
    <row r="294" spans="1:12" ht="15">
      <c r="A294" s="45">
        <v>70</v>
      </c>
      <c r="B294" s="151">
        <f t="shared" si="122"/>
        <v>340.4621849385853</v>
      </c>
      <c r="C294" s="151">
        <f t="shared" si="122"/>
        <v>352.4570577332466</v>
      </c>
      <c r="D294" s="238">
        <v>365.20311638838575</v>
      </c>
      <c r="E294" s="238">
        <v>377.8607140504079</v>
      </c>
      <c r="F294" s="241">
        <v>390.0237780780647</v>
      </c>
      <c r="G294" s="154">
        <v>402.5714075109256</v>
      </c>
      <c r="H294" s="154">
        <v>414.9375866381438</v>
      </c>
      <c r="I294" s="154">
        <v>429.74640785553413</v>
      </c>
      <c r="J294" s="154">
        <v>450.52290060699517</v>
      </c>
      <c r="K294" s="154">
        <v>478.7616654963739</v>
      </c>
      <c r="L294" s="155">
        <v>512.0497756857384</v>
      </c>
    </row>
    <row r="295" spans="1:12" ht="15">
      <c r="A295" s="45">
        <v>71</v>
      </c>
      <c r="B295" s="151">
        <f t="shared" si="122"/>
        <v>320.88138282952065</v>
      </c>
      <c r="C295" s="151">
        <f t="shared" si="122"/>
        <v>331.4492298966503</v>
      </c>
      <c r="D295" s="238">
        <v>343.5231252515812</v>
      </c>
      <c r="E295" s="238">
        <v>356.06050257773165</v>
      </c>
      <c r="F295" s="241">
        <v>368.51686406877843</v>
      </c>
      <c r="G295" s="154">
        <v>380.4957172867642</v>
      </c>
      <c r="H295" s="154">
        <v>392.85420779542414</v>
      </c>
      <c r="I295" s="154">
        <v>405.03995700951043</v>
      </c>
      <c r="J295" s="154">
        <v>419.6148325302586</v>
      </c>
      <c r="K295" s="154">
        <v>440.02370072314216</v>
      </c>
      <c r="L295" s="155">
        <v>467.73154234668243</v>
      </c>
    </row>
    <row r="296" spans="1:12" ht="15">
      <c r="A296" s="45">
        <v>72</v>
      </c>
      <c r="B296" s="151">
        <f t="shared" si="122"/>
        <v>303.598815763698</v>
      </c>
      <c r="C296" s="151">
        <f t="shared" si="122"/>
        <v>311.9868773210514</v>
      </c>
      <c r="D296" s="238">
        <v>322.2377089022516</v>
      </c>
      <c r="E296" s="238">
        <v>334.0899329473141</v>
      </c>
      <c r="F296" s="241">
        <v>346.39744123581363</v>
      </c>
      <c r="G296" s="154">
        <v>358.6314682227575</v>
      </c>
      <c r="H296" s="154">
        <v>370.4056962955183</v>
      </c>
      <c r="I296" s="154">
        <v>382.5540603451658</v>
      </c>
      <c r="J296" s="154">
        <v>394.5386403219916</v>
      </c>
      <c r="K296" s="154">
        <v>408.8552531010228</v>
      </c>
      <c r="L296" s="155">
        <v>428.86339546647935</v>
      </c>
    </row>
    <row r="297" spans="1:12" ht="15">
      <c r="A297" s="45">
        <v>73</v>
      </c>
      <c r="B297" s="151">
        <f t="shared" si="122"/>
        <v>289.9199542813923</v>
      </c>
      <c r="C297" s="151">
        <f t="shared" si="122"/>
        <v>294.6824926699449</v>
      </c>
      <c r="D297" s="238">
        <v>302.4686558961731</v>
      </c>
      <c r="E297" s="238">
        <v>312.5190364649778</v>
      </c>
      <c r="F297" s="241">
        <v>324.127144226529</v>
      </c>
      <c r="G297" s="154">
        <v>336.18153107475234</v>
      </c>
      <c r="H297" s="154">
        <v>348.1700202914417</v>
      </c>
      <c r="I297" s="154">
        <v>359.7171050303954</v>
      </c>
      <c r="J297" s="154">
        <v>371.63217399898383</v>
      </c>
      <c r="K297" s="154">
        <v>383.3926420771662</v>
      </c>
      <c r="L297" s="155">
        <v>397.4241871939937</v>
      </c>
    </row>
    <row r="298" spans="1:12" ht="15">
      <c r="A298" s="45">
        <v>74</v>
      </c>
      <c r="B298" s="151">
        <f t="shared" si="122"/>
        <v>277.25182615736367</v>
      </c>
      <c r="C298" s="151">
        <f t="shared" si="122"/>
        <v>279.9893946968562</v>
      </c>
      <c r="D298" s="238">
        <v>284.8025314622505</v>
      </c>
      <c r="E298" s="238">
        <v>292.43638171131045</v>
      </c>
      <c r="F298" s="241">
        <v>302.2645394281387</v>
      </c>
      <c r="G298" s="154">
        <v>313.6039867770165</v>
      </c>
      <c r="H298" s="154">
        <v>325.3798109531419</v>
      </c>
      <c r="I298" s="154">
        <v>337.0973230425044</v>
      </c>
      <c r="J298" s="154">
        <v>348.3925053409921</v>
      </c>
      <c r="K298" s="154">
        <v>360.0487851444262</v>
      </c>
      <c r="L298" s="155">
        <v>371.5598449510384</v>
      </c>
    </row>
    <row r="299" spans="1:12" ht="15">
      <c r="A299" s="45" t="s">
        <v>92</v>
      </c>
      <c r="B299" s="157">
        <f t="shared" si="122"/>
        <v>2246.1715332937115</v>
      </c>
      <c r="C299" s="157">
        <f t="shared" si="122"/>
        <v>2339.042139630104</v>
      </c>
      <c r="D299" s="239">
        <v>2428.1316246054866</v>
      </c>
      <c r="E299" s="239">
        <v>2515.045345734451</v>
      </c>
      <c r="F299" s="242">
        <v>2602.25289166739</v>
      </c>
      <c r="G299" s="162">
        <v>2691.617265179479</v>
      </c>
      <c r="H299" s="162">
        <v>2784.36066702619</v>
      </c>
      <c r="I299" s="162">
        <v>2880.6888825941646</v>
      </c>
      <c r="J299" s="162">
        <v>2980.3697799878173</v>
      </c>
      <c r="K299" s="162">
        <v>3082.86166197677</v>
      </c>
      <c r="L299" s="163">
        <v>3188.4229742046105</v>
      </c>
    </row>
    <row r="300" spans="1:12" ht="15">
      <c r="A300" s="118" t="s">
        <v>14</v>
      </c>
      <c r="B300" s="236">
        <f aca="true" t="shared" si="123" ref="B300:C300">SUM(B224:B299)</f>
        <v>63790.75654525582</v>
      </c>
      <c r="C300" s="51">
        <f t="shared" si="123"/>
        <v>64082.42121420116</v>
      </c>
      <c r="D300" s="51">
        <f aca="true" t="shared" si="124" ref="D300:L300">SUM(D224:D299)</f>
        <v>64360.18766125531</v>
      </c>
      <c r="E300" s="51">
        <f t="shared" si="124"/>
        <v>64623.04486955624</v>
      </c>
      <c r="F300" s="51">
        <f t="shared" si="124"/>
        <v>64871.08369360526</v>
      </c>
      <c r="G300" s="51">
        <f t="shared" si="124"/>
        <v>65104.41519246467</v>
      </c>
      <c r="H300" s="51">
        <f t="shared" si="124"/>
        <v>65323.14801677582</v>
      </c>
      <c r="I300" s="51">
        <f t="shared" si="124"/>
        <v>65521.66038593669</v>
      </c>
      <c r="J300" s="51">
        <f t="shared" si="124"/>
        <v>65700.03539835062</v>
      </c>
      <c r="K300" s="51">
        <f t="shared" si="124"/>
        <v>65858.261043484</v>
      </c>
      <c r="L300" s="51">
        <f t="shared" si="124"/>
        <v>65996.23853459097</v>
      </c>
    </row>
  </sheetData>
  <mergeCells count="3">
    <mergeCell ref="A62:C62"/>
    <mergeCell ref="K4:L4"/>
    <mergeCell ref="K5:L5"/>
  </mergeCells>
  <printOptions/>
  <pageMargins left="0.7" right="0.7" top="0.75" bottom="0.75" header="0.3" footer="0.3"/>
  <pageSetup horizontalDpi="1200" verticalDpi="1200" orientation="portrait" paperSize="9" r:id="rId1"/>
  <ignoredErrors>
    <ignoredError sqref="A12 A43 A30 A48" twoDigitTextYear="1"/>
    <ignoredError sqref="B60 B10:C22 B23 D10:L22 B28:C40 D28:L40 D60:L60 D300:L300"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53"/>
  <sheetViews>
    <sheetView workbookViewId="0" topLeftCell="A1">
      <selection activeCell="A2" sqref="A2"/>
    </sheetView>
  </sheetViews>
  <sheetFormatPr defaultColWidth="8.8515625" defaultRowHeight="15"/>
  <cols>
    <col min="1" max="12" width="12.7109375" style="53" customWidth="1"/>
    <col min="13" max="16384" width="8.8515625" style="53" customWidth="1"/>
  </cols>
  <sheetData>
    <row r="1" spans="1:12" ht="18.75">
      <c r="A1" s="231" t="s">
        <v>69</v>
      </c>
      <c r="B1" s="232"/>
      <c r="C1" s="232"/>
      <c r="D1" s="232"/>
      <c r="E1" s="284"/>
      <c r="F1" s="1"/>
      <c r="G1" s="1"/>
      <c r="H1" s="1"/>
      <c r="I1" s="1"/>
      <c r="J1" s="1"/>
      <c r="K1" s="1"/>
      <c r="L1" s="1"/>
    </row>
    <row r="2" spans="1:12" ht="15">
      <c r="A2" s="1"/>
      <c r="B2" s="1"/>
      <c r="C2" s="1"/>
      <c r="D2" s="1"/>
      <c r="E2" s="1"/>
      <c r="F2" s="1"/>
      <c r="G2" s="1"/>
      <c r="H2" s="1"/>
      <c r="I2" s="1"/>
      <c r="J2" s="37" t="s">
        <v>26</v>
      </c>
      <c r="K2" s="38"/>
      <c r="L2" s="40" t="str">
        <f>README!I6</f>
        <v>1.1</v>
      </c>
    </row>
    <row r="3" spans="1:12" ht="15">
      <c r="A3" s="1"/>
      <c r="B3" s="1"/>
      <c r="C3" s="1"/>
      <c r="D3" s="1"/>
      <c r="E3" s="1"/>
      <c r="F3" s="1"/>
      <c r="G3" s="1"/>
      <c r="H3" s="1"/>
      <c r="I3" s="1"/>
      <c r="J3" s="37" t="s">
        <v>22</v>
      </c>
      <c r="K3" s="38"/>
      <c r="L3" s="40" t="str">
        <f>README!I7</f>
        <v>Coresia</v>
      </c>
    </row>
    <row r="4" spans="1:12" ht="15">
      <c r="A4" s="1"/>
      <c r="B4" s="1"/>
      <c r="C4" s="1"/>
      <c r="D4" s="1"/>
      <c r="E4" s="1"/>
      <c r="F4" s="1"/>
      <c r="G4" s="1"/>
      <c r="H4" s="1"/>
      <c r="I4" s="1"/>
      <c r="J4" s="37" t="s">
        <v>27</v>
      </c>
      <c r="K4" s="318">
        <f>README!H8</f>
        <v>42108</v>
      </c>
      <c r="L4" s="318"/>
    </row>
    <row r="5" spans="1:12" ht="15">
      <c r="A5" s="1"/>
      <c r="B5" s="1"/>
      <c r="C5" s="1"/>
      <c r="D5" s="1"/>
      <c r="E5" s="1"/>
      <c r="F5" s="1"/>
      <c r="G5" s="1"/>
      <c r="H5" s="1"/>
      <c r="I5" s="1"/>
      <c r="J5" s="37" t="s">
        <v>18</v>
      </c>
      <c r="K5" s="318">
        <f>README!H9</f>
        <v>42110</v>
      </c>
      <c r="L5" s="318"/>
    </row>
    <row r="6" spans="1:12" ht="15">
      <c r="A6" s="1"/>
      <c r="B6" s="1"/>
      <c r="C6" s="1"/>
      <c r="D6" s="1"/>
      <c r="E6" s="1"/>
      <c r="F6" s="1"/>
      <c r="G6" s="1"/>
      <c r="H6" s="1"/>
      <c r="I6" s="1"/>
      <c r="J6" s="37" t="s">
        <v>19</v>
      </c>
      <c r="K6" s="38"/>
      <c r="L6" s="40" t="str">
        <f>README!I10</f>
        <v>RAP workshop</v>
      </c>
    </row>
    <row r="7" spans="1:12" ht="15">
      <c r="A7" s="1"/>
      <c r="B7" s="1"/>
      <c r="C7" s="1"/>
      <c r="D7" s="1"/>
      <c r="E7" s="1"/>
      <c r="F7" s="1"/>
      <c r="G7" s="1"/>
      <c r="H7" s="1"/>
      <c r="I7" s="1"/>
      <c r="J7" s="1"/>
      <c r="K7" s="1"/>
      <c r="L7" s="1"/>
    </row>
    <row r="8" spans="1:12" ht="17.25">
      <c r="A8" s="2" t="s">
        <v>136</v>
      </c>
      <c r="B8" s="1"/>
      <c r="C8" s="1"/>
      <c r="D8" s="1"/>
      <c r="E8" s="1"/>
      <c r="F8" s="1"/>
      <c r="G8" s="1"/>
      <c r="H8" s="1"/>
      <c r="I8" s="1"/>
      <c r="J8" s="1"/>
      <c r="K8" s="1"/>
      <c r="L8" s="1"/>
    </row>
    <row r="9" spans="1:12" ht="15">
      <c r="A9" s="121" t="s">
        <v>0</v>
      </c>
      <c r="B9" s="41">
        <v>2010</v>
      </c>
      <c r="C9" s="122">
        <v>2011</v>
      </c>
      <c r="D9" s="46">
        <v>2012</v>
      </c>
      <c r="E9" s="46">
        <v>2013</v>
      </c>
      <c r="F9" s="46">
        <v>2014</v>
      </c>
      <c r="G9" s="120">
        <v>2015</v>
      </c>
      <c r="H9" s="120">
        <v>2016</v>
      </c>
      <c r="I9" s="120">
        <v>2017</v>
      </c>
      <c r="J9" s="120">
        <v>2018</v>
      </c>
      <c r="K9" s="120">
        <v>2019</v>
      </c>
      <c r="L9" s="120">
        <v>2020</v>
      </c>
    </row>
    <row r="10" spans="1:12" ht="15">
      <c r="A10" s="43" t="s">
        <v>4</v>
      </c>
      <c r="B10" s="147">
        <v>766.0455</v>
      </c>
      <c r="C10" s="147">
        <v>755.158</v>
      </c>
      <c r="D10" s="147">
        <v>741.481</v>
      </c>
      <c r="E10" s="147">
        <v>725.3567878671217</v>
      </c>
      <c r="F10" s="148">
        <v>707.4727884294305</v>
      </c>
      <c r="G10" s="138">
        <v>688.3552259716352</v>
      </c>
      <c r="H10" s="138">
        <v>668.0025623362508</v>
      </c>
      <c r="I10" s="138">
        <v>646.3646071185733</v>
      </c>
      <c r="J10" s="138">
        <v>623.9025952198333</v>
      </c>
      <c r="K10" s="138">
        <v>601.130486664069</v>
      </c>
      <c r="L10" s="139">
        <v>578.4401068767876</v>
      </c>
    </row>
    <row r="11" spans="1:12" ht="15">
      <c r="A11" s="44" t="s">
        <v>5</v>
      </c>
      <c r="B11" s="136">
        <v>1715.118</v>
      </c>
      <c r="C11" s="136">
        <v>1724.83</v>
      </c>
      <c r="D11" s="136">
        <v>1743.0533416900932</v>
      </c>
      <c r="E11" s="136">
        <v>1765.9096420529315</v>
      </c>
      <c r="F11" s="149">
        <v>1787.2315693467026</v>
      </c>
      <c r="G11" s="137">
        <v>1802.4954193333515</v>
      </c>
      <c r="H11" s="137">
        <v>1810.2525111395385</v>
      </c>
      <c r="I11" s="137">
        <v>1811.3343692635506</v>
      </c>
      <c r="J11" s="137">
        <v>1806.3398767142487</v>
      </c>
      <c r="K11" s="137">
        <v>1796.6579943759505</v>
      </c>
      <c r="L11" s="140">
        <v>1783.366109948041</v>
      </c>
    </row>
    <row r="12" spans="1:12" ht="15">
      <c r="A12" s="44" t="s">
        <v>6</v>
      </c>
      <c r="B12" s="136">
        <v>2148.631</v>
      </c>
      <c r="C12" s="136">
        <v>2106.924</v>
      </c>
      <c r="D12" s="136">
        <v>2073.749386845296</v>
      </c>
      <c r="E12" s="136">
        <v>2050.0399464993</v>
      </c>
      <c r="F12" s="149">
        <v>2037.290122222836</v>
      </c>
      <c r="G12" s="137">
        <v>2036.0198958903416</v>
      </c>
      <c r="H12" s="137">
        <v>2047.2784772134505</v>
      </c>
      <c r="I12" s="137">
        <v>2069.479122310528</v>
      </c>
      <c r="J12" s="137">
        <v>2097.167170116632</v>
      </c>
      <c r="K12" s="137">
        <v>2123.02178376282</v>
      </c>
      <c r="L12" s="140">
        <v>2141.6717074613102</v>
      </c>
    </row>
    <row r="13" spans="1:12" ht="15">
      <c r="A13" s="44" t="s">
        <v>7</v>
      </c>
      <c r="B13" s="136">
        <v>2410.262</v>
      </c>
      <c r="C13" s="136">
        <v>2364.178</v>
      </c>
      <c r="D13" s="136">
        <v>2308.8034307573203</v>
      </c>
      <c r="E13" s="136">
        <v>2249.067575680154</v>
      </c>
      <c r="F13" s="149">
        <v>2192.088673649229</v>
      </c>
      <c r="G13" s="137">
        <v>2143.182700283511</v>
      </c>
      <c r="H13" s="137">
        <v>2103.014331437026</v>
      </c>
      <c r="I13" s="137">
        <v>2070.6510015897866</v>
      </c>
      <c r="J13" s="137">
        <v>2047.7007569951354</v>
      </c>
      <c r="K13" s="137">
        <v>2035.6743084921338</v>
      </c>
      <c r="L13" s="140">
        <v>2035.104698759232</v>
      </c>
    </row>
    <row r="14" spans="1:12" ht="15">
      <c r="A14" s="44" t="s">
        <v>8</v>
      </c>
      <c r="B14" s="136">
        <v>2494.485</v>
      </c>
      <c r="C14" s="136">
        <v>2472.807</v>
      </c>
      <c r="D14" s="136">
        <v>2457.2686656388696</v>
      </c>
      <c r="E14" s="136">
        <v>2443.4715162020834</v>
      </c>
      <c r="F14" s="149">
        <v>2423.3486815072056</v>
      </c>
      <c r="G14" s="137">
        <v>2391.612386269571</v>
      </c>
      <c r="H14" s="137">
        <v>2347.018399009561</v>
      </c>
      <c r="I14" s="137">
        <v>2292.9794642907455</v>
      </c>
      <c r="J14" s="137">
        <v>2234.5479089187847</v>
      </c>
      <c r="K14" s="137">
        <v>2178.7944692574556</v>
      </c>
      <c r="L14" s="140">
        <v>2131.0076653363362</v>
      </c>
    </row>
    <row r="15" spans="1:12" ht="15">
      <c r="A15" s="44" t="s">
        <v>9</v>
      </c>
      <c r="B15" s="136">
        <v>2580.424</v>
      </c>
      <c r="C15" s="136">
        <v>2567.027</v>
      </c>
      <c r="D15" s="136">
        <v>2538.7089559896162</v>
      </c>
      <c r="E15" s="136">
        <v>2501.81365575114</v>
      </c>
      <c r="F15" s="149">
        <v>2465.136584459415</v>
      </c>
      <c r="G15" s="137">
        <v>2434.749932987562</v>
      </c>
      <c r="H15" s="137">
        <v>2413.6264576302856</v>
      </c>
      <c r="I15" s="137">
        <v>2399.537348948914</v>
      </c>
      <c r="J15" s="137">
        <v>2387.0992407883855</v>
      </c>
      <c r="K15" s="137">
        <v>2368.4321520475137</v>
      </c>
      <c r="L15" s="140">
        <v>2338.3645369399187</v>
      </c>
    </row>
    <row r="16" spans="1:12" ht="15">
      <c r="A16" s="44" t="s">
        <v>10</v>
      </c>
      <c r="B16" s="136">
        <v>2362.148</v>
      </c>
      <c r="C16" s="136">
        <v>2404.352</v>
      </c>
      <c r="D16" s="136">
        <v>2443.100717703362</v>
      </c>
      <c r="E16" s="136">
        <v>2474.4952253030415</v>
      </c>
      <c r="F16" s="149">
        <v>2494.0213398976616</v>
      </c>
      <c r="G16" s="137">
        <v>2498.9370384217136</v>
      </c>
      <c r="H16" s="137">
        <v>2487.2655830945328</v>
      </c>
      <c r="I16" s="137">
        <v>2461.0562323001554</v>
      </c>
      <c r="J16" s="137">
        <v>2426.493293226127</v>
      </c>
      <c r="K16" s="137">
        <v>2392.101377777316</v>
      </c>
      <c r="L16" s="140">
        <v>2363.7700810894808</v>
      </c>
    </row>
    <row r="17" spans="1:12" ht="15">
      <c r="A17" s="44" t="s">
        <v>11</v>
      </c>
      <c r="B17" s="136">
        <v>1983.588</v>
      </c>
      <c r="C17" s="136">
        <v>2036.119</v>
      </c>
      <c r="D17" s="136">
        <v>2088.5715877422995</v>
      </c>
      <c r="E17" s="136">
        <v>2139.7451309013336</v>
      </c>
      <c r="F17" s="149">
        <v>2188.362841558782</v>
      </c>
      <c r="G17" s="137">
        <v>2233.228705140619</v>
      </c>
      <c r="H17" s="137">
        <v>2274.938066912368</v>
      </c>
      <c r="I17" s="137">
        <v>2313.0426521391287</v>
      </c>
      <c r="J17" s="137">
        <v>2344.179058658809</v>
      </c>
      <c r="K17" s="137">
        <v>2364.047070345887</v>
      </c>
      <c r="L17" s="140">
        <v>2370.029420136279</v>
      </c>
    </row>
    <row r="18" spans="1:12" ht="15">
      <c r="A18" s="44" t="s">
        <v>12</v>
      </c>
      <c r="B18" s="136">
        <v>1530.459</v>
      </c>
      <c r="C18" s="136">
        <v>1588.593</v>
      </c>
      <c r="D18" s="136">
        <v>1640.8257548140484</v>
      </c>
      <c r="E18" s="136">
        <v>1688.6371082636258</v>
      </c>
      <c r="F18" s="149">
        <v>1735.4087842963027</v>
      </c>
      <c r="G18" s="137">
        <v>1783.34657362568</v>
      </c>
      <c r="H18" s="137">
        <v>1832.3717786647435</v>
      </c>
      <c r="I18" s="137">
        <v>1881.079170307245</v>
      </c>
      <c r="J18" s="137">
        <v>1928.6628038922836</v>
      </c>
      <c r="K18" s="137">
        <v>1973.974530596731</v>
      </c>
      <c r="L18" s="140">
        <v>2015.9341077149993</v>
      </c>
    </row>
    <row r="19" spans="1:12" ht="15">
      <c r="A19" s="44" t="s">
        <v>13</v>
      </c>
      <c r="B19" s="136">
        <v>895.629</v>
      </c>
      <c r="C19" s="136">
        <v>945.356</v>
      </c>
      <c r="D19" s="136">
        <v>1001.6364079149946</v>
      </c>
      <c r="E19" s="136">
        <v>1061.001183132612</v>
      </c>
      <c r="F19" s="149">
        <v>1118.5679173958354</v>
      </c>
      <c r="G19" s="137">
        <v>1171.0505824871946</v>
      </c>
      <c r="H19" s="137">
        <v>1217.341226866964</v>
      </c>
      <c r="I19" s="137">
        <v>1258.5761366749523</v>
      </c>
      <c r="J19" s="137">
        <v>1296.493194858263</v>
      </c>
      <c r="K19" s="137">
        <v>1333.6723966437364</v>
      </c>
      <c r="L19" s="140">
        <v>1371.7943646483461</v>
      </c>
    </row>
    <row r="20" spans="1:12" ht="15">
      <c r="A20" s="44" t="s">
        <v>111</v>
      </c>
      <c r="B20" s="150">
        <v>974.181</v>
      </c>
      <c r="C20" s="150">
        <v>1006.136</v>
      </c>
      <c r="D20" s="150">
        <v>1039.356794406774</v>
      </c>
      <c r="E20" s="150">
        <v>1074.8502914178566</v>
      </c>
      <c r="F20" s="233">
        <v>1113.9374719607513</v>
      </c>
      <c r="G20" s="141">
        <v>1157.4468878340288</v>
      </c>
      <c r="H20" s="141">
        <v>1205.623868555331</v>
      </c>
      <c r="I20" s="141">
        <v>1257.9868793732435</v>
      </c>
      <c r="J20" s="141">
        <v>1313.7257445280243</v>
      </c>
      <c r="K20" s="141">
        <v>1371.7247284458</v>
      </c>
      <c r="L20" s="142">
        <v>1431.1745649737927</v>
      </c>
    </row>
    <row r="21" spans="1:12" ht="15">
      <c r="A21" s="123" t="s">
        <v>14</v>
      </c>
      <c r="B21" s="246">
        <f aca="true" t="shared" si="0" ref="B21:L21">SUM(B10:B20)</f>
        <v>19860.970500000003</v>
      </c>
      <c r="C21" s="125">
        <f t="shared" si="0"/>
        <v>19971.48</v>
      </c>
      <c r="D21" s="245">
        <f t="shared" si="0"/>
        <v>20076.556043502675</v>
      </c>
      <c r="E21" s="245">
        <f t="shared" si="0"/>
        <v>20174.3880630712</v>
      </c>
      <c r="F21" s="245">
        <f t="shared" si="0"/>
        <v>20262.86677472415</v>
      </c>
      <c r="G21" s="124">
        <f t="shared" si="0"/>
        <v>20340.425348245208</v>
      </c>
      <c r="H21" s="124">
        <f t="shared" si="0"/>
        <v>20406.733262860052</v>
      </c>
      <c r="I21" s="124">
        <f t="shared" si="0"/>
        <v>20462.086984316826</v>
      </c>
      <c r="J21" s="124">
        <f t="shared" si="0"/>
        <v>20506.311643916524</v>
      </c>
      <c r="K21" s="124">
        <f t="shared" si="0"/>
        <v>20539.23129840941</v>
      </c>
      <c r="L21" s="124">
        <f t="shared" si="0"/>
        <v>20560.657363884526</v>
      </c>
    </row>
    <row r="23" spans="1:4" ht="17.25">
      <c r="A23" s="247" t="s">
        <v>137</v>
      </c>
      <c r="B23" s="247"/>
      <c r="C23" s="247"/>
      <c r="D23" s="247"/>
    </row>
    <row r="24" spans="1:12" ht="15">
      <c r="A24" s="121" t="s">
        <v>0</v>
      </c>
      <c r="B24" s="41">
        <v>2010</v>
      </c>
      <c r="C24" s="122">
        <v>2011</v>
      </c>
      <c r="D24" s="46">
        <v>2012</v>
      </c>
      <c r="E24" s="46">
        <v>2013</v>
      </c>
      <c r="F24" s="46">
        <v>2014</v>
      </c>
      <c r="G24" s="120">
        <v>2015</v>
      </c>
      <c r="H24" s="120">
        <v>2016</v>
      </c>
      <c r="I24" s="120">
        <v>2017</v>
      </c>
      <c r="J24" s="120">
        <v>2018</v>
      </c>
      <c r="K24" s="120">
        <v>2019</v>
      </c>
      <c r="L24" s="120">
        <v>2020</v>
      </c>
    </row>
    <row r="25" spans="1:12" ht="15">
      <c r="A25" s="43" t="s">
        <v>4</v>
      </c>
      <c r="B25" s="147">
        <v>425.7292334172134</v>
      </c>
      <c r="C25" s="147">
        <v>418.2773961871832</v>
      </c>
      <c r="D25" s="147">
        <v>409.1641776987511</v>
      </c>
      <c r="E25" s="147">
        <v>398.6668646248133</v>
      </c>
      <c r="F25" s="148">
        <v>387.25718075149285</v>
      </c>
      <c r="G25" s="138">
        <v>375.2951845412163</v>
      </c>
      <c r="H25" s="138">
        <v>362.81433963096913</v>
      </c>
      <c r="I25" s="138">
        <v>349.7824919749843</v>
      </c>
      <c r="J25" s="138">
        <v>336.4265332692143</v>
      </c>
      <c r="K25" s="138">
        <v>322.98370289739523</v>
      </c>
      <c r="L25" s="139">
        <v>309.6329848476826</v>
      </c>
    </row>
    <row r="26" spans="1:12" ht="15">
      <c r="A26" s="44" t="s">
        <v>5</v>
      </c>
      <c r="B26" s="136">
        <v>1315.6175844404456</v>
      </c>
      <c r="C26" s="136">
        <v>1319.5660083052596</v>
      </c>
      <c r="D26" s="136">
        <v>1330.96715518693</v>
      </c>
      <c r="E26" s="136">
        <v>1346.172560459015</v>
      </c>
      <c r="F26" s="149">
        <v>1360.242251209193</v>
      </c>
      <c r="G26" s="137">
        <v>1369.5253210725589</v>
      </c>
      <c r="H26" s="137">
        <v>1372.7502379484963</v>
      </c>
      <c r="I26" s="137">
        <v>1370.538446623214</v>
      </c>
      <c r="J26" s="137">
        <v>1363.4950422905617</v>
      </c>
      <c r="K26" s="137">
        <v>1352.9559302831422</v>
      </c>
      <c r="L26" s="140">
        <v>1339.9758946081602</v>
      </c>
    </row>
    <row r="27" spans="1:12" ht="15">
      <c r="A27" s="44" t="s">
        <v>6</v>
      </c>
      <c r="B27" s="136">
        <v>1837.049733627004</v>
      </c>
      <c r="C27" s="136">
        <v>1796.4524643738093</v>
      </c>
      <c r="D27" s="136">
        <v>1762.9019977533426</v>
      </c>
      <c r="E27" s="136">
        <v>1737.752461159132</v>
      </c>
      <c r="F27" s="149">
        <v>1722.178971740922</v>
      </c>
      <c r="G27" s="137">
        <v>1716.5571609690612</v>
      </c>
      <c r="H27" s="137">
        <v>1721.893852905014</v>
      </c>
      <c r="I27" s="137">
        <v>1736.9474649460046</v>
      </c>
      <c r="J27" s="137">
        <v>1756.9573606862145</v>
      </c>
      <c r="K27" s="137">
        <v>1775.4776379539887</v>
      </c>
      <c r="L27" s="140">
        <v>1787.7446916538624</v>
      </c>
    </row>
    <row r="28" spans="1:12" ht="15">
      <c r="A28" s="44" t="s">
        <v>7</v>
      </c>
      <c r="B28" s="136">
        <v>2184.913651777497</v>
      </c>
      <c r="C28" s="136">
        <v>2139.9745921265458</v>
      </c>
      <c r="D28" s="136">
        <v>2085.193776720594</v>
      </c>
      <c r="E28" s="136">
        <v>2025.487567505739</v>
      </c>
      <c r="F28" s="149">
        <v>1967.8419595494154</v>
      </c>
      <c r="G28" s="137">
        <v>1917.5416934416448</v>
      </c>
      <c r="H28" s="137">
        <v>1875.4294269400054</v>
      </c>
      <c r="I28" s="137">
        <v>1840.6550153015894</v>
      </c>
      <c r="J28" s="137">
        <v>1814.6374007756804</v>
      </c>
      <c r="K28" s="137">
        <v>1798.609248211572</v>
      </c>
      <c r="L28" s="140">
        <v>1792.9672081932817</v>
      </c>
    </row>
    <row r="29" spans="1:12" ht="15">
      <c r="A29" s="44" t="s">
        <v>8</v>
      </c>
      <c r="B29" s="136">
        <v>2337.031603884493</v>
      </c>
      <c r="C29" s="136">
        <v>2315.035858467734</v>
      </c>
      <c r="D29" s="136">
        <v>2299.9308421367787</v>
      </c>
      <c r="E29" s="136">
        <v>2286.272898827309</v>
      </c>
      <c r="F29" s="149">
        <v>2266.003781293724</v>
      </c>
      <c r="G29" s="137">
        <v>2233.761977918515</v>
      </c>
      <c r="H29" s="137">
        <v>2188.152030728302</v>
      </c>
      <c r="I29" s="137">
        <v>2132.4562863997808</v>
      </c>
      <c r="J29" s="137">
        <v>2071.700352501252</v>
      </c>
      <c r="K29" s="137">
        <v>2013.0288349109303</v>
      </c>
      <c r="L29" s="140">
        <v>1961.8493041350143</v>
      </c>
    </row>
    <row r="30" spans="1:12" ht="15">
      <c r="A30" s="44" t="s">
        <v>9</v>
      </c>
      <c r="B30" s="136">
        <v>2437.0922955938195</v>
      </c>
      <c r="C30" s="136">
        <v>2425.498412549247</v>
      </c>
      <c r="D30" s="136">
        <v>2398.6901032899614</v>
      </c>
      <c r="E30" s="136">
        <v>2362.9353251422094</v>
      </c>
      <c r="F30" s="149">
        <v>2326.9648873421224</v>
      </c>
      <c r="G30" s="137">
        <v>2296.8619828126434</v>
      </c>
      <c r="H30" s="137">
        <v>2275.6636696035757</v>
      </c>
      <c r="I30" s="137">
        <v>2261.21703759408</v>
      </c>
      <c r="J30" s="137">
        <v>2248.170493755041</v>
      </c>
      <c r="K30" s="137">
        <v>2228.600290262567</v>
      </c>
      <c r="L30" s="140">
        <v>2197.2328347221796</v>
      </c>
    </row>
    <row r="31" spans="1:12" ht="15">
      <c r="A31" s="44" t="s">
        <v>10</v>
      </c>
      <c r="B31" s="136">
        <v>2169.3533057827212</v>
      </c>
      <c r="C31" s="136">
        <v>2211.910578653907</v>
      </c>
      <c r="D31" s="136">
        <v>2250.788237840195</v>
      </c>
      <c r="E31" s="136">
        <v>2282.53770256914</v>
      </c>
      <c r="F31" s="149">
        <v>2302.7198203728453</v>
      </c>
      <c r="G31" s="137">
        <v>2308.5797963618543</v>
      </c>
      <c r="H31" s="137">
        <v>2298.1092118747347</v>
      </c>
      <c r="I31" s="137">
        <v>2273.2100252696614</v>
      </c>
      <c r="J31" s="137">
        <v>2239.8198313581356</v>
      </c>
      <c r="K31" s="137">
        <v>2206.211409291917</v>
      </c>
      <c r="L31" s="140">
        <v>2178.1490958231316</v>
      </c>
    </row>
    <row r="32" spans="1:12" ht="15">
      <c r="A32" s="44" t="s">
        <v>11</v>
      </c>
      <c r="B32" s="136">
        <v>1741.7504102656908</v>
      </c>
      <c r="C32" s="136">
        <v>1791.5274212377324</v>
      </c>
      <c r="D32" s="136">
        <v>1840.8683777479562</v>
      </c>
      <c r="E32" s="136">
        <v>1888.9896466649102</v>
      </c>
      <c r="F32" s="149">
        <v>1934.7653014438833</v>
      </c>
      <c r="G32" s="137">
        <v>1977.1143416422183</v>
      </c>
      <c r="H32" s="137">
        <v>2016.566018197826</v>
      </c>
      <c r="I32" s="137">
        <v>2052.668096291946</v>
      </c>
      <c r="J32" s="137">
        <v>2082.2644799712157</v>
      </c>
      <c r="K32" s="137">
        <v>2101.2928709345506</v>
      </c>
      <c r="L32" s="140">
        <v>2107.230811710405</v>
      </c>
    </row>
    <row r="33" spans="1:12" ht="15">
      <c r="A33" s="44" t="s">
        <v>12</v>
      </c>
      <c r="B33" s="136">
        <v>1276.4360683141426</v>
      </c>
      <c r="C33" s="136">
        <v>1328.7287956070386</v>
      </c>
      <c r="D33" s="136">
        <v>1375.3946234426357</v>
      </c>
      <c r="E33" s="136">
        <v>1418.2762712240246</v>
      </c>
      <c r="F33" s="149">
        <v>1460.2115763286297</v>
      </c>
      <c r="G33" s="137">
        <v>1503.080310407865</v>
      </c>
      <c r="H33" s="137">
        <v>1546.8031143131298</v>
      </c>
      <c r="I33" s="137">
        <v>1590.1634042680898</v>
      </c>
      <c r="J33" s="137">
        <v>1632.4838900756274</v>
      </c>
      <c r="K33" s="137">
        <v>1672.7932939854234</v>
      </c>
      <c r="L33" s="140">
        <v>1710.1561169169333</v>
      </c>
    </row>
    <row r="34" spans="1:12" ht="15">
      <c r="A34" s="44" t="s">
        <v>13</v>
      </c>
      <c r="B34" s="136">
        <v>688.5500639037663</v>
      </c>
      <c r="C34" s="136">
        <v>727.993285444613</v>
      </c>
      <c r="D34" s="136">
        <v>772.8849357778448</v>
      </c>
      <c r="E34" s="136">
        <v>820.4990937715386</v>
      </c>
      <c r="F34" s="149">
        <v>866.9759479297055</v>
      </c>
      <c r="G34" s="137">
        <v>909.6409404566891</v>
      </c>
      <c r="H34" s="137">
        <v>947.5208693509999</v>
      </c>
      <c r="I34" s="137">
        <v>981.4297934270611</v>
      </c>
      <c r="J34" s="137">
        <v>1012.6767688447749</v>
      </c>
      <c r="K34" s="137">
        <v>1043.2792058490418</v>
      </c>
      <c r="L34" s="140">
        <v>1074.572366877013</v>
      </c>
    </row>
    <row r="35" spans="1:12" ht="15">
      <c r="A35" s="44" t="s">
        <v>111</v>
      </c>
      <c r="B35" s="150">
        <v>618.7591805807059</v>
      </c>
      <c r="C35" s="150">
        <v>640.1795564409608</v>
      </c>
      <c r="D35" s="150">
        <v>662.4628111445103</v>
      </c>
      <c r="E35" s="150">
        <v>686.2283492682069</v>
      </c>
      <c r="F35" s="233">
        <v>691.9493915176274</v>
      </c>
      <c r="G35" s="141">
        <v>720.4176602925161</v>
      </c>
      <c r="H35" s="141">
        <v>731.186629792556</v>
      </c>
      <c r="I35" s="141">
        <v>764.4913242894495</v>
      </c>
      <c r="J35" s="141">
        <v>779.4058804516955</v>
      </c>
      <c r="K35" s="141">
        <v>815.8406844413087</v>
      </c>
      <c r="L35" s="142">
        <v>832.7987653452286</v>
      </c>
    </row>
    <row r="36" spans="1:12" ht="15">
      <c r="A36" s="123" t="s">
        <v>14</v>
      </c>
      <c r="B36" s="42">
        <f aca="true" t="shared" si="1" ref="B36:L36">SUM(B25:B35)</f>
        <v>17032.2831315875</v>
      </c>
      <c r="C36" s="126">
        <f t="shared" si="1"/>
        <v>17115.14436939403</v>
      </c>
      <c r="D36" s="49">
        <f t="shared" si="1"/>
        <v>17189.2470387395</v>
      </c>
      <c r="E36" s="49">
        <f t="shared" si="1"/>
        <v>17253.818741216037</v>
      </c>
      <c r="F36" s="49">
        <f t="shared" si="1"/>
        <v>17287.11106947956</v>
      </c>
      <c r="G36" s="117">
        <f t="shared" si="1"/>
        <v>17328.37636991678</v>
      </c>
      <c r="H36" s="117">
        <f t="shared" si="1"/>
        <v>17336.889401285607</v>
      </c>
      <c r="I36" s="117">
        <f t="shared" si="1"/>
        <v>17353.559386385863</v>
      </c>
      <c r="J36" s="117">
        <f t="shared" si="1"/>
        <v>17338.038033979414</v>
      </c>
      <c r="K36" s="117">
        <f t="shared" si="1"/>
        <v>17331.073109021836</v>
      </c>
      <c r="L36" s="117">
        <f t="shared" si="1"/>
        <v>17292.31007483289</v>
      </c>
    </row>
    <row r="38" ht="17.25">
      <c r="A38" s="85" t="s">
        <v>138</v>
      </c>
    </row>
    <row r="39" spans="1:12" ht="15">
      <c r="A39" s="127" t="s">
        <v>0</v>
      </c>
      <c r="B39" s="41">
        <v>2010</v>
      </c>
      <c r="C39" s="122">
        <v>2011</v>
      </c>
      <c r="D39" s="46">
        <v>2012</v>
      </c>
      <c r="E39" s="46">
        <v>2013</v>
      </c>
      <c r="F39" s="46">
        <v>2014</v>
      </c>
      <c r="G39" s="120">
        <v>2015</v>
      </c>
      <c r="H39" s="120">
        <v>2016</v>
      </c>
      <c r="I39" s="120">
        <v>2017</v>
      </c>
      <c r="J39" s="120">
        <v>2018</v>
      </c>
      <c r="K39" s="120">
        <v>2019</v>
      </c>
      <c r="L39" s="120">
        <v>2020</v>
      </c>
    </row>
    <row r="40" spans="1:12" s="81" customFormat="1" ht="15">
      <c r="A40" s="43" t="s">
        <v>4</v>
      </c>
      <c r="B40" s="147">
        <f aca="true" t="shared" si="2" ref="B40:L40">B10+B25</f>
        <v>1191.7747334172134</v>
      </c>
      <c r="C40" s="147">
        <f t="shared" si="2"/>
        <v>1173.4353961871832</v>
      </c>
      <c r="D40" s="147">
        <f t="shared" si="2"/>
        <v>1150.645177698751</v>
      </c>
      <c r="E40" s="147">
        <f t="shared" si="2"/>
        <v>1124.023652491935</v>
      </c>
      <c r="F40" s="148">
        <f t="shared" si="2"/>
        <v>1094.7299691809233</v>
      </c>
      <c r="G40" s="138">
        <f t="shared" si="2"/>
        <v>1063.6504105128515</v>
      </c>
      <c r="H40" s="138">
        <f t="shared" si="2"/>
        <v>1030.81690196722</v>
      </c>
      <c r="I40" s="138">
        <f t="shared" si="2"/>
        <v>996.1470990935576</v>
      </c>
      <c r="J40" s="138">
        <f t="shared" si="2"/>
        <v>960.3291284890477</v>
      </c>
      <c r="K40" s="138">
        <f t="shared" si="2"/>
        <v>924.1141895614643</v>
      </c>
      <c r="L40" s="139">
        <f t="shared" si="2"/>
        <v>888.0730917244703</v>
      </c>
    </row>
    <row r="41" spans="1:12" s="81" customFormat="1" ht="15">
      <c r="A41" s="44" t="s">
        <v>5</v>
      </c>
      <c r="B41" s="136">
        <f aca="true" t="shared" si="3" ref="B41:L50">B11+B26</f>
        <v>3030.7355844404456</v>
      </c>
      <c r="C41" s="136">
        <f t="shared" si="3"/>
        <v>3044.39600830526</v>
      </c>
      <c r="D41" s="136">
        <f t="shared" si="3"/>
        <v>3074.020496877023</v>
      </c>
      <c r="E41" s="136">
        <f t="shared" si="3"/>
        <v>3112.0822025119464</v>
      </c>
      <c r="F41" s="149">
        <f t="shared" si="3"/>
        <v>3147.4738205558956</v>
      </c>
      <c r="G41" s="137">
        <f t="shared" si="3"/>
        <v>3172.02074040591</v>
      </c>
      <c r="H41" s="137">
        <f t="shared" si="3"/>
        <v>3183.0027490880348</v>
      </c>
      <c r="I41" s="137">
        <f t="shared" si="3"/>
        <v>3181.8728158867643</v>
      </c>
      <c r="J41" s="137">
        <f t="shared" si="3"/>
        <v>3169.83491900481</v>
      </c>
      <c r="K41" s="137">
        <f t="shared" si="3"/>
        <v>3149.613924659093</v>
      </c>
      <c r="L41" s="140">
        <f t="shared" si="3"/>
        <v>3123.342004556201</v>
      </c>
    </row>
    <row r="42" spans="1:12" s="81" customFormat="1" ht="15">
      <c r="A42" s="44" t="s">
        <v>6</v>
      </c>
      <c r="B42" s="136">
        <f t="shared" si="3"/>
        <v>3985.680733627004</v>
      </c>
      <c r="C42" s="136">
        <f t="shared" si="3"/>
        <v>3903.3764643738095</v>
      </c>
      <c r="D42" s="136">
        <f t="shared" si="3"/>
        <v>3836.6513845986387</v>
      </c>
      <c r="E42" s="136">
        <f t="shared" si="3"/>
        <v>3787.7924076584322</v>
      </c>
      <c r="F42" s="149">
        <f t="shared" si="3"/>
        <v>3759.469093963758</v>
      </c>
      <c r="G42" s="137">
        <f t="shared" si="3"/>
        <v>3752.5770568594025</v>
      </c>
      <c r="H42" s="137">
        <f t="shared" si="3"/>
        <v>3769.1723301184647</v>
      </c>
      <c r="I42" s="137">
        <f t="shared" si="3"/>
        <v>3806.426587256533</v>
      </c>
      <c r="J42" s="137">
        <f t="shared" si="3"/>
        <v>3854.1245308028465</v>
      </c>
      <c r="K42" s="137">
        <f t="shared" si="3"/>
        <v>3898.4994217168087</v>
      </c>
      <c r="L42" s="140">
        <f t="shared" si="3"/>
        <v>3929.4163991151727</v>
      </c>
    </row>
    <row r="43" spans="1:12" s="81" customFormat="1" ht="15">
      <c r="A43" s="44" t="s">
        <v>7</v>
      </c>
      <c r="B43" s="136">
        <f t="shared" si="3"/>
        <v>4595.1756517774975</v>
      </c>
      <c r="C43" s="136">
        <f t="shared" si="3"/>
        <v>4504.152592126546</v>
      </c>
      <c r="D43" s="136">
        <f t="shared" si="3"/>
        <v>4393.997207477914</v>
      </c>
      <c r="E43" s="136">
        <f t="shared" si="3"/>
        <v>4274.555143185893</v>
      </c>
      <c r="F43" s="149">
        <f t="shared" si="3"/>
        <v>4159.9306331986445</v>
      </c>
      <c r="G43" s="137">
        <f t="shared" si="3"/>
        <v>4060.724393725156</v>
      </c>
      <c r="H43" s="137">
        <f t="shared" si="3"/>
        <v>3978.4437583770314</v>
      </c>
      <c r="I43" s="137">
        <f t="shared" si="3"/>
        <v>3911.306016891376</v>
      </c>
      <c r="J43" s="137">
        <f t="shared" si="3"/>
        <v>3862.338157770816</v>
      </c>
      <c r="K43" s="137">
        <f t="shared" si="3"/>
        <v>3834.283556703706</v>
      </c>
      <c r="L43" s="140">
        <f t="shared" si="3"/>
        <v>3828.071906952514</v>
      </c>
    </row>
    <row r="44" spans="1:12" s="81" customFormat="1" ht="15">
      <c r="A44" s="44" t="s">
        <v>8</v>
      </c>
      <c r="B44" s="136">
        <f t="shared" si="3"/>
        <v>4831.516603884493</v>
      </c>
      <c r="C44" s="136">
        <f t="shared" si="3"/>
        <v>4787.842858467734</v>
      </c>
      <c r="D44" s="136">
        <f t="shared" si="3"/>
        <v>4757.199507775648</v>
      </c>
      <c r="E44" s="136">
        <f t="shared" si="3"/>
        <v>4729.744415029392</v>
      </c>
      <c r="F44" s="149">
        <f t="shared" si="3"/>
        <v>4689.352462800929</v>
      </c>
      <c r="G44" s="137">
        <f t="shared" si="3"/>
        <v>4625.3743641880865</v>
      </c>
      <c r="H44" s="137">
        <f t="shared" si="3"/>
        <v>4535.170429737864</v>
      </c>
      <c r="I44" s="137">
        <f t="shared" si="3"/>
        <v>4425.435750690526</v>
      </c>
      <c r="J44" s="137">
        <f t="shared" si="3"/>
        <v>4306.248261420036</v>
      </c>
      <c r="K44" s="137">
        <f t="shared" si="3"/>
        <v>4191.823304168386</v>
      </c>
      <c r="L44" s="140">
        <f t="shared" si="3"/>
        <v>4092.8569694713506</v>
      </c>
    </row>
    <row r="45" spans="1:12" s="81" customFormat="1" ht="15">
      <c r="A45" s="44" t="s">
        <v>9</v>
      </c>
      <c r="B45" s="136">
        <f t="shared" si="3"/>
        <v>5017.516295593819</v>
      </c>
      <c r="C45" s="136">
        <f t="shared" si="3"/>
        <v>4992.5254125492465</v>
      </c>
      <c r="D45" s="136">
        <f t="shared" si="3"/>
        <v>4937.399059279578</v>
      </c>
      <c r="E45" s="136">
        <f t="shared" si="3"/>
        <v>4864.74898089335</v>
      </c>
      <c r="F45" s="149">
        <f t="shared" si="3"/>
        <v>4792.101471801538</v>
      </c>
      <c r="G45" s="137">
        <f t="shared" si="3"/>
        <v>4731.611915800206</v>
      </c>
      <c r="H45" s="137">
        <f t="shared" si="3"/>
        <v>4689.290127233861</v>
      </c>
      <c r="I45" s="137">
        <f t="shared" si="3"/>
        <v>4660.754386542994</v>
      </c>
      <c r="J45" s="137">
        <f t="shared" si="3"/>
        <v>4635.269734543426</v>
      </c>
      <c r="K45" s="137">
        <f t="shared" si="3"/>
        <v>4597.032442310081</v>
      </c>
      <c r="L45" s="140">
        <f t="shared" si="3"/>
        <v>4535.597371662098</v>
      </c>
    </row>
    <row r="46" spans="1:12" s="81" customFormat="1" ht="15">
      <c r="A46" s="44" t="s">
        <v>10</v>
      </c>
      <c r="B46" s="136">
        <f t="shared" si="3"/>
        <v>4531.501305782722</v>
      </c>
      <c r="C46" s="136">
        <f t="shared" si="3"/>
        <v>4616.2625786539065</v>
      </c>
      <c r="D46" s="136">
        <f t="shared" si="3"/>
        <v>4693.888955543557</v>
      </c>
      <c r="E46" s="136">
        <f t="shared" si="3"/>
        <v>4757.032927872182</v>
      </c>
      <c r="F46" s="149">
        <f t="shared" si="3"/>
        <v>4796.741160270507</v>
      </c>
      <c r="G46" s="137">
        <f t="shared" si="3"/>
        <v>4807.516834783568</v>
      </c>
      <c r="H46" s="137">
        <f t="shared" si="3"/>
        <v>4785.374794969268</v>
      </c>
      <c r="I46" s="137">
        <f t="shared" si="3"/>
        <v>4734.266257569817</v>
      </c>
      <c r="J46" s="137">
        <f t="shared" si="3"/>
        <v>4666.313124584263</v>
      </c>
      <c r="K46" s="137">
        <f t="shared" si="3"/>
        <v>4598.312787069233</v>
      </c>
      <c r="L46" s="140">
        <f t="shared" si="3"/>
        <v>4541.919176912612</v>
      </c>
    </row>
    <row r="47" spans="1:12" s="81" customFormat="1" ht="15">
      <c r="A47" s="44" t="s">
        <v>11</v>
      </c>
      <c r="B47" s="136">
        <f t="shared" si="3"/>
        <v>3725.338410265691</v>
      </c>
      <c r="C47" s="136">
        <f t="shared" si="3"/>
        <v>3827.6464212377323</v>
      </c>
      <c r="D47" s="136">
        <f t="shared" si="3"/>
        <v>3929.4399654902554</v>
      </c>
      <c r="E47" s="136">
        <f t="shared" si="3"/>
        <v>4028.734777566244</v>
      </c>
      <c r="F47" s="149">
        <f t="shared" si="3"/>
        <v>4123.128143002665</v>
      </c>
      <c r="G47" s="137">
        <f t="shared" si="3"/>
        <v>4210.343046782837</v>
      </c>
      <c r="H47" s="137">
        <f t="shared" si="3"/>
        <v>4291.504085110194</v>
      </c>
      <c r="I47" s="137">
        <f t="shared" si="3"/>
        <v>4365.7107484310745</v>
      </c>
      <c r="J47" s="137">
        <f t="shared" si="3"/>
        <v>4426.443538630025</v>
      </c>
      <c r="K47" s="137">
        <f t="shared" si="3"/>
        <v>4465.339941280437</v>
      </c>
      <c r="L47" s="140">
        <f t="shared" si="3"/>
        <v>4477.260231846683</v>
      </c>
    </row>
    <row r="48" spans="1:12" s="81" customFormat="1" ht="15">
      <c r="A48" s="44" t="s">
        <v>12</v>
      </c>
      <c r="B48" s="136">
        <f t="shared" si="3"/>
        <v>2806.895068314143</v>
      </c>
      <c r="C48" s="136">
        <f t="shared" si="3"/>
        <v>2917.3217956070384</v>
      </c>
      <c r="D48" s="136">
        <f t="shared" si="3"/>
        <v>3016.220378256684</v>
      </c>
      <c r="E48" s="136">
        <f t="shared" si="3"/>
        <v>3106.9133794876507</v>
      </c>
      <c r="F48" s="149">
        <f t="shared" si="3"/>
        <v>3195.6203606249323</v>
      </c>
      <c r="G48" s="137">
        <f t="shared" si="3"/>
        <v>3286.4268840335453</v>
      </c>
      <c r="H48" s="137">
        <f t="shared" si="3"/>
        <v>3379.1748929778732</v>
      </c>
      <c r="I48" s="137">
        <f t="shared" si="3"/>
        <v>3471.242574575335</v>
      </c>
      <c r="J48" s="137">
        <f t="shared" si="3"/>
        <v>3561.1466939679112</v>
      </c>
      <c r="K48" s="137">
        <f t="shared" si="3"/>
        <v>3646.7678245821544</v>
      </c>
      <c r="L48" s="140">
        <f t="shared" si="3"/>
        <v>3726.090224631933</v>
      </c>
    </row>
    <row r="49" spans="1:12" s="81" customFormat="1" ht="15">
      <c r="A49" s="44" t="s">
        <v>13</v>
      </c>
      <c r="B49" s="136">
        <f t="shared" si="3"/>
        <v>1584.1790639037663</v>
      </c>
      <c r="C49" s="136">
        <f t="shared" si="3"/>
        <v>1673.349285444613</v>
      </c>
      <c r="D49" s="136">
        <f t="shared" si="3"/>
        <v>1774.5213436928393</v>
      </c>
      <c r="E49" s="136">
        <f t="shared" si="3"/>
        <v>1881.5002769041505</v>
      </c>
      <c r="F49" s="149">
        <f t="shared" si="3"/>
        <v>1985.543865325541</v>
      </c>
      <c r="G49" s="137">
        <f t="shared" si="3"/>
        <v>2080.6915229438837</v>
      </c>
      <c r="H49" s="137">
        <f t="shared" si="3"/>
        <v>2164.862096217964</v>
      </c>
      <c r="I49" s="137">
        <f t="shared" si="3"/>
        <v>2240.0059301020133</v>
      </c>
      <c r="J49" s="137">
        <f t="shared" si="3"/>
        <v>2309.169963703038</v>
      </c>
      <c r="K49" s="137">
        <f t="shared" si="3"/>
        <v>2376.951602492778</v>
      </c>
      <c r="L49" s="140">
        <f t="shared" si="3"/>
        <v>2446.3667315253592</v>
      </c>
    </row>
    <row r="50" spans="1:12" s="81" customFormat="1" ht="15">
      <c r="A50" s="44" t="s">
        <v>111</v>
      </c>
      <c r="B50" s="136">
        <f t="shared" si="3"/>
        <v>1592.940180580706</v>
      </c>
      <c r="C50" s="136">
        <f t="shared" si="3"/>
        <v>1646.3155564409608</v>
      </c>
      <c r="D50" s="150">
        <f t="shared" si="3"/>
        <v>1701.8196055512844</v>
      </c>
      <c r="E50" s="150">
        <f t="shared" si="3"/>
        <v>1761.0786406860634</v>
      </c>
      <c r="F50" s="233">
        <f t="shared" si="3"/>
        <v>1805.8868634783787</v>
      </c>
      <c r="G50" s="137">
        <f t="shared" si="3"/>
        <v>1877.8645481265448</v>
      </c>
      <c r="H50" s="137">
        <f t="shared" si="3"/>
        <v>1936.810498347887</v>
      </c>
      <c r="I50" s="137">
        <f t="shared" si="3"/>
        <v>2022.478203662693</v>
      </c>
      <c r="J50" s="137">
        <f t="shared" si="3"/>
        <v>2093.1316249797196</v>
      </c>
      <c r="K50" s="137">
        <f t="shared" si="3"/>
        <v>2187.565412887109</v>
      </c>
      <c r="L50" s="140">
        <f t="shared" si="3"/>
        <v>2263.9733303190214</v>
      </c>
    </row>
    <row r="51" spans="1:12" ht="15">
      <c r="A51" s="123" t="s">
        <v>14</v>
      </c>
      <c r="B51" s="42">
        <f aca="true" t="shared" si="4" ref="B51:L51">SUM(B40:B50)</f>
        <v>36893.253631587504</v>
      </c>
      <c r="C51" s="42">
        <f t="shared" si="4"/>
        <v>37086.624369394034</v>
      </c>
      <c r="D51" s="248">
        <f t="shared" si="4"/>
        <v>37265.80308224217</v>
      </c>
      <c r="E51" s="248">
        <f t="shared" si="4"/>
        <v>37428.20680428724</v>
      </c>
      <c r="F51" s="248">
        <f t="shared" si="4"/>
        <v>37549.977844203706</v>
      </c>
      <c r="G51" s="42">
        <f t="shared" si="4"/>
        <v>37668.801718161994</v>
      </c>
      <c r="H51" s="42">
        <f t="shared" si="4"/>
        <v>37743.62266414565</v>
      </c>
      <c r="I51" s="42">
        <f t="shared" si="4"/>
        <v>37815.646370702685</v>
      </c>
      <c r="J51" s="42">
        <f t="shared" si="4"/>
        <v>37844.34967789594</v>
      </c>
      <c r="K51" s="42">
        <f t="shared" si="4"/>
        <v>37870.30440743125</v>
      </c>
      <c r="L51" s="42">
        <f t="shared" si="4"/>
        <v>37852.96743871742</v>
      </c>
    </row>
    <row r="53" ht="15">
      <c r="C53" s="93"/>
    </row>
  </sheetData>
  <mergeCells count="2">
    <mergeCell ref="K4:L4"/>
    <mergeCell ref="K5:L5"/>
  </mergeCells>
  <printOptions/>
  <pageMargins left="0.7" right="0.7" top="0.75" bottom="0.75" header="0.3" footer="0.3"/>
  <pageSetup horizontalDpi="1200" verticalDpi="1200"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46"/>
  <sheetViews>
    <sheetView zoomScaleSheetLayoutView="100" workbookViewId="0" topLeftCell="A1">
      <pane ySplit="8" topLeftCell="A9" activePane="bottomLeft" state="frozen"/>
      <selection pane="bottomLeft" activeCell="A2" sqref="A2"/>
    </sheetView>
  </sheetViews>
  <sheetFormatPr defaultColWidth="8.8515625" defaultRowHeight="15"/>
  <cols>
    <col min="1" max="1" width="40.7109375" style="108" customWidth="1"/>
    <col min="2" max="12" width="11.7109375" style="65" customWidth="1"/>
    <col min="13" max="16384" width="8.8515625" style="53" customWidth="1"/>
  </cols>
  <sheetData>
    <row r="1" spans="1:12" s="105" customFormat="1" ht="18.75">
      <c r="A1" s="230" t="s">
        <v>39</v>
      </c>
      <c r="B1" s="36"/>
      <c r="C1" s="36"/>
      <c r="D1" s="36"/>
      <c r="E1" s="36"/>
      <c r="F1" s="36"/>
      <c r="G1" s="36"/>
      <c r="H1" s="36"/>
      <c r="I1" s="36"/>
      <c r="J1" s="36"/>
      <c r="K1" s="36"/>
      <c r="L1" s="36"/>
    </row>
    <row r="2" spans="1:12" s="105" customFormat="1" ht="15">
      <c r="A2" s="36"/>
      <c r="B2" s="36"/>
      <c r="C2" s="36"/>
      <c r="D2" s="36"/>
      <c r="E2" s="36"/>
      <c r="F2" s="36"/>
      <c r="G2" s="36"/>
      <c r="H2" s="36"/>
      <c r="I2" s="36"/>
      <c r="J2" s="37" t="s">
        <v>26</v>
      </c>
      <c r="K2" s="37"/>
      <c r="L2" s="40" t="str">
        <f>README!I6</f>
        <v>1.1</v>
      </c>
    </row>
    <row r="3" spans="1:12" s="105" customFormat="1" ht="15">
      <c r="A3" s="36"/>
      <c r="B3" s="36"/>
      <c r="C3" s="36"/>
      <c r="D3" s="36"/>
      <c r="E3" s="36"/>
      <c r="F3" s="36"/>
      <c r="G3" s="36"/>
      <c r="H3" s="36"/>
      <c r="I3" s="36"/>
      <c r="J3" s="37" t="s">
        <v>19</v>
      </c>
      <c r="K3" s="37"/>
      <c r="L3" s="40" t="str">
        <f>README!I7</f>
        <v>Coresia</v>
      </c>
    </row>
    <row r="4" spans="1:12" s="105" customFormat="1" ht="15">
      <c r="A4" s="36"/>
      <c r="B4" s="36"/>
      <c r="C4" s="36"/>
      <c r="D4" s="36"/>
      <c r="E4" s="36"/>
      <c r="F4" s="36"/>
      <c r="G4" s="36"/>
      <c r="H4" s="36"/>
      <c r="I4" s="36"/>
      <c r="J4" s="37" t="s">
        <v>27</v>
      </c>
      <c r="K4" s="318">
        <f>README!H8</f>
        <v>42108</v>
      </c>
      <c r="L4" s="318">
        <f>README!I8</f>
        <v>0</v>
      </c>
    </row>
    <row r="5" spans="1:12" s="105" customFormat="1" ht="15">
      <c r="A5" s="36"/>
      <c r="B5" s="36"/>
      <c r="C5" s="36"/>
      <c r="D5" s="36"/>
      <c r="E5" s="36"/>
      <c r="F5" s="36"/>
      <c r="G5" s="36"/>
      <c r="H5" s="36"/>
      <c r="I5" s="36"/>
      <c r="J5" s="37" t="s">
        <v>18</v>
      </c>
      <c r="K5" s="318">
        <f>README!H9</f>
        <v>42110</v>
      </c>
      <c r="L5" s="318">
        <f>README!I9</f>
        <v>0</v>
      </c>
    </row>
    <row r="6" spans="1:12" s="105" customFormat="1" ht="15">
      <c r="A6" s="36"/>
      <c r="B6" s="36"/>
      <c r="C6" s="36"/>
      <c r="D6" s="36"/>
      <c r="E6" s="36"/>
      <c r="F6" s="36"/>
      <c r="G6" s="36"/>
      <c r="H6" s="36"/>
      <c r="I6" s="36"/>
      <c r="J6" s="37" t="s">
        <v>19</v>
      </c>
      <c r="K6" s="37"/>
      <c r="L6" s="40" t="str">
        <f>README!I10</f>
        <v>RAP workshop</v>
      </c>
    </row>
    <row r="7" spans="1:12" s="105" customFormat="1" ht="15">
      <c r="A7" s="36"/>
      <c r="B7" s="36"/>
      <c r="C7" s="36"/>
      <c r="D7" s="112"/>
      <c r="E7" s="112"/>
      <c r="F7" s="112"/>
      <c r="G7" s="112"/>
      <c r="H7" s="112"/>
      <c r="I7" s="112"/>
      <c r="J7" s="112"/>
      <c r="K7" s="112"/>
      <c r="L7" s="112"/>
    </row>
    <row r="8" spans="1:12" s="105" customFormat="1" ht="15">
      <c r="A8" s="91" t="s">
        <v>113</v>
      </c>
      <c r="B8" s="46">
        <v>2010</v>
      </c>
      <c r="C8" s="46">
        <v>2011</v>
      </c>
      <c r="D8" s="46">
        <v>2012</v>
      </c>
      <c r="E8" s="46">
        <v>2013</v>
      </c>
      <c r="F8" s="46">
        <v>2014</v>
      </c>
      <c r="G8" s="46">
        <v>2015</v>
      </c>
      <c r="H8" s="46">
        <v>2016</v>
      </c>
      <c r="I8" s="46">
        <v>2017</v>
      </c>
      <c r="J8" s="46">
        <v>2018</v>
      </c>
      <c r="K8" s="46">
        <v>2019</v>
      </c>
      <c r="L8" s="46">
        <v>2020</v>
      </c>
    </row>
    <row r="9" spans="1:12" s="101" customFormat="1" ht="15">
      <c r="A9" s="253" t="s">
        <v>139</v>
      </c>
      <c r="B9" s="258">
        <v>0.0335</v>
      </c>
      <c r="C9" s="249">
        <v>0.0379</v>
      </c>
      <c r="D9" s="249">
        <v>0.036</v>
      </c>
      <c r="E9" s="249">
        <v>0.037</v>
      </c>
      <c r="F9" s="164">
        <v>0.035</v>
      </c>
      <c r="G9" s="177">
        <v>0.035</v>
      </c>
      <c r="H9" s="177">
        <v>0.036</v>
      </c>
      <c r="I9" s="177">
        <v>0.035</v>
      </c>
      <c r="J9" s="177">
        <v>0.035</v>
      </c>
      <c r="K9" s="177">
        <v>0.035</v>
      </c>
      <c r="L9" s="178">
        <v>0.034</v>
      </c>
    </row>
    <row r="10" spans="1:12" s="105" customFormat="1" ht="15">
      <c r="A10" s="89"/>
      <c r="B10" s="64"/>
      <c r="C10" s="60"/>
      <c r="D10" s="60"/>
      <c r="E10" s="60"/>
      <c r="F10" s="60"/>
      <c r="G10" s="60"/>
      <c r="H10" s="60"/>
      <c r="I10" s="60"/>
      <c r="J10" s="60"/>
      <c r="K10" s="60"/>
      <c r="L10" s="59"/>
    </row>
    <row r="11" spans="1:12" s="105" customFormat="1" ht="15">
      <c r="A11" s="55" t="s">
        <v>95</v>
      </c>
      <c r="B11" s="146">
        <v>8411</v>
      </c>
      <c r="C11" s="147">
        <v>9043</v>
      </c>
      <c r="D11" s="169">
        <v>10043</v>
      </c>
      <c r="E11" s="169">
        <v>11658</v>
      </c>
      <c r="F11" s="170">
        <v>12357</v>
      </c>
      <c r="G11" s="179">
        <v>13099</v>
      </c>
      <c r="H11" s="179">
        <v>13884</v>
      </c>
      <c r="I11" s="179">
        <v>14718</v>
      </c>
      <c r="J11" s="179">
        <v>15601</v>
      </c>
      <c r="K11" s="179">
        <v>16537</v>
      </c>
      <c r="L11" s="180">
        <v>17529</v>
      </c>
    </row>
    <row r="12" spans="1:12" s="105" customFormat="1" ht="15">
      <c r="A12" s="54" t="s">
        <v>112</v>
      </c>
      <c r="B12" s="165">
        <v>243</v>
      </c>
      <c r="C12" s="166">
        <v>268</v>
      </c>
      <c r="D12" s="166">
        <v>282</v>
      </c>
      <c r="E12" s="166">
        <v>300</v>
      </c>
      <c r="F12" s="167">
        <v>311</v>
      </c>
      <c r="G12" s="181">
        <v>321</v>
      </c>
      <c r="H12" s="181">
        <v>333</v>
      </c>
      <c r="I12" s="181">
        <v>344</v>
      </c>
      <c r="J12" s="181">
        <v>357</v>
      </c>
      <c r="K12" s="181">
        <v>369</v>
      </c>
      <c r="L12" s="182">
        <v>381</v>
      </c>
    </row>
    <row r="13" spans="1:12" s="105" customFormat="1" ht="15">
      <c r="A13" s="54" t="s">
        <v>99</v>
      </c>
      <c r="B13" s="362">
        <v>0.0636</v>
      </c>
      <c r="C13" s="363">
        <v>0.0608</v>
      </c>
      <c r="D13" s="363">
        <v>0.0602</v>
      </c>
      <c r="E13" s="363">
        <v>0.0597</v>
      </c>
      <c r="F13" s="364">
        <v>0.059</v>
      </c>
      <c r="G13" s="365">
        <v>0.0592</v>
      </c>
      <c r="H13" s="365">
        <v>0.0581</v>
      </c>
      <c r="I13" s="365">
        <v>0.0581</v>
      </c>
      <c r="J13" s="365">
        <v>0.0579</v>
      </c>
      <c r="K13" s="365">
        <v>0.057</v>
      </c>
      <c r="L13" s="366">
        <v>0.057</v>
      </c>
    </row>
    <row r="14" spans="1:12" ht="15">
      <c r="A14" s="56" t="s">
        <v>151</v>
      </c>
      <c r="B14" s="171">
        <v>0.1386</v>
      </c>
      <c r="C14" s="172">
        <v>0.1414</v>
      </c>
      <c r="D14" s="259">
        <v>0.1402</v>
      </c>
      <c r="E14" s="259">
        <v>0.1375</v>
      </c>
      <c r="F14" s="260">
        <v>0.1432</v>
      </c>
      <c r="G14" s="261">
        <v>0.1423</v>
      </c>
      <c r="H14" s="261">
        <v>0.1455</v>
      </c>
      <c r="I14" s="261">
        <v>0.1454</v>
      </c>
      <c r="J14" s="261">
        <v>0.1448</v>
      </c>
      <c r="K14" s="261">
        <v>0.1474</v>
      </c>
      <c r="L14" s="262">
        <v>0.1417</v>
      </c>
    </row>
    <row r="15" spans="1:12" s="105" customFormat="1" ht="15">
      <c r="A15" s="90"/>
      <c r="B15" s="63"/>
      <c r="C15" s="63"/>
      <c r="D15" s="63"/>
      <c r="E15" s="63"/>
      <c r="F15" s="63"/>
      <c r="G15" s="63"/>
      <c r="H15" s="63"/>
      <c r="I15" s="63"/>
      <c r="J15" s="63"/>
      <c r="K15" s="63"/>
      <c r="L15" s="82"/>
    </row>
    <row r="16" spans="1:12" s="101" customFormat="1" ht="15">
      <c r="A16" s="55" t="s">
        <v>96</v>
      </c>
      <c r="B16" s="168">
        <v>1678</v>
      </c>
      <c r="C16" s="169">
        <v>1741</v>
      </c>
      <c r="D16" s="169">
        <v>1794</v>
      </c>
      <c r="E16" s="169">
        <v>1837</v>
      </c>
      <c r="F16" s="170">
        <v>1884</v>
      </c>
      <c r="G16" s="179">
        <v>1931</v>
      </c>
      <c r="H16" s="179">
        <v>1979</v>
      </c>
      <c r="I16" s="179">
        <v>2028</v>
      </c>
      <c r="J16" s="179">
        <v>2080</v>
      </c>
      <c r="K16" s="179">
        <v>2131</v>
      </c>
      <c r="L16" s="180">
        <v>2185</v>
      </c>
    </row>
    <row r="17" spans="1:12" s="106" customFormat="1" ht="15">
      <c r="A17" s="57" t="s">
        <v>140</v>
      </c>
      <c r="B17" s="171">
        <v>0.1275</v>
      </c>
      <c r="C17" s="254">
        <v>0.1262</v>
      </c>
      <c r="D17" s="250">
        <v>0.1175</v>
      </c>
      <c r="E17" s="250">
        <v>0.1139</v>
      </c>
      <c r="F17" s="257">
        <v>0.1107</v>
      </c>
      <c r="G17" s="183">
        <v>0.1076</v>
      </c>
      <c r="H17" s="183">
        <v>0.1047</v>
      </c>
      <c r="I17" s="183">
        <v>0.103</v>
      </c>
      <c r="J17" s="183">
        <v>0.101</v>
      </c>
      <c r="K17" s="183">
        <v>0.099</v>
      </c>
      <c r="L17" s="184">
        <v>0.098</v>
      </c>
    </row>
    <row r="18" spans="1:12" s="101" customFormat="1" ht="15">
      <c r="A18" s="86"/>
      <c r="B18" s="58"/>
      <c r="C18" s="60"/>
      <c r="D18" s="60"/>
      <c r="E18" s="60"/>
      <c r="F18" s="60"/>
      <c r="G18" s="60"/>
      <c r="H18" s="61"/>
      <c r="I18" s="61"/>
      <c r="J18" s="61"/>
      <c r="K18" s="61"/>
      <c r="L18" s="62"/>
    </row>
    <row r="19" spans="1:12" s="105" customFormat="1" ht="15">
      <c r="A19" s="83" t="s">
        <v>141</v>
      </c>
      <c r="B19" s="251">
        <v>0.038</v>
      </c>
      <c r="C19" s="173">
        <v>0.045</v>
      </c>
      <c r="D19" s="173">
        <v>0.05</v>
      </c>
      <c r="E19" s="173">
        <v>0.053</v>
      </c>
      <c r="F19" s="173">
        <v>0.053</v>
      </c>
      <c r="G19" s="185">
        <v>0.053</v>
      </c>
      <c r="H19" s="186">
        <v>0.053</v>
      </c>
      <c r="I19" s="186">
        <v>0.053</v>
      </c>
      <c r="J19" s="186">
        <v>0.053</v>
      </c>
      <c r="K19" s="186">
        <v>0.053</v>
      </c>
      <c r="L19" s="187">
        <v>0.053</v>
      </c>
    </row>
    <row r="20" spans="1:12" ht="15">
      <c r="A20" s="264" t="s">
        <v>97</v>
      </c>
      <c r="B20" s="165">
        <v>4596.23</v>
      </c>
      <c r="C20" s="166">
        <v>4802.92</v>
      </c>
      <c r="D20" s="166">
        <v>5043.04</v>
      </c>
      <c r="E20" s="166">
        <v>5310.35</v>
      </c>
      <c r="F20" s="166">
        <v>5591.8</v>
      </c>
      <c r="G20" s="188">
        <v>5888.16</v>
      </c>
      <c r="H20" s="181">
        <v>6200.24</v>
      </c>
      <c r="I20" s="181">
        <v>6528.85</v>
      </c>
      <c r="J20" s="181">
        <v>6874.8</v>
      </c>
      <c r="K20" s="181">
        <v>7239.2</v>
      </c>
      <c r="L20" s="182">
        <v>7622.93</v>
      </c>
    </row>
    <row r="21" spans="1:12" s="105" customFormat="1" ht="15">
      <c r="A21" s="84" t="s">
        <v>98</v>
      </c>
      <c r="B21" s="174">
        <v>11766</v>
      </c>
      <c r="C21" s="175">
        <v>12583.66</v>
      </c>
      <c r="D21" s="175">
        <v>12405.9</v>
      </c>
      <c r="E21" s="175">
        <v>13753.81</v>
      </c>
      <c r="F21" s="175">
        <v>13811.75</v>
      </c>
      <c r="G21" s="263">
        <v>16133.57</v>
      </c>
      <c r="H21" s="191">
        <v>16120.62</v>
      </c>
      <c r="I21" s="191">
        <v>16322.13</v>
      </c>
      <c r="J21" s="191">
        <v>17518.98</v>
      </c>
      <c r="K21" s="191">
        <v>17736.16</v>
      </c>
      <c r="L21" s="192">
        <v>19286.01</v>
      </c>
    </row>
    <row r="22" spans="1:12" s="105" customFormat="1" ht="15">
      <c r="A22" s="77"/>
      <c r="B22" s="67"/>
      <c r="C22" s="78"/>
      <c r="D22" s="67"/>
      <c r="E22" s="67"/>
      <c r="F22" s="67"/>
      <c r="G22" s="67"/>
      <c r="H22" s="67"/>
      <c r="I22" s="67"/>
      <c r="J22" s="67"/>
      <c r="K22" s="67"/>
      <c r="L22" s="92"/>
    </row>
    <row r="23" spans="1:12" s="105" customFormat="1" ht="15">
      <c r="A23" s="87" t="s">
        <v>106</v>
      </c>
      <c r="B23" s="146">
        <v>10137.03</v>
      </c>
      <c r="C23" s="255">
        <v>10898.62</v>
      </c>
      <c r="D23" s="252">
        <v>12103.06</v>
      </c>
      <c r="E23" s="147">
        <v>14049.17</v>
      </c>
      <c r="F23" s="256">
        <v>14653.28</v>
      </c>
      <c r="G23" s="138">
        <v>15283.38</v>
      </c>
      <c r="H23" s="189">
        <v>15946.18</v>
      </c>
      <c r="I23" s="138">
        <v>16637.48</v>
      </c>
      <c r="J23" s="189">
        <v>17358.3</v>
      </c>
      <c r="K23" s="138">
        <v>18101.2</v>
      </c>
      <c r="L23" s="190">
        <v>18884.2</v>
      </c>
    </row>
    <row r="24" spans="1:12" s="105" customFormat="1" ht="15">
      <c r="A24" s="88" t="s">
        <v>107</v>
      </c>
      <c r="B24" s="174">
        <v>4932</v>
      </c>
      <c r="C24" s="175">
        <v>5311</v>
      </c>
      <c r="D24" s="175">
        <v>5885</v>
      </c>
      <c r="E24" s="175">
        <v>6832</v>
      </c>
      <c r="F24" s="176">
        <v>7138</v>
      </c>
      <c r="G24" s="191">
        <v>7451</v>
      </c>
      <c r="H24" s="191">
        <v>7772</v>
      </c>
      <c r="I24" s="191">
        <v>8105</v>
      </c>
      <c r="J24" s="191">
        <v>8456</v>
      </c>
      <c r="K24" s="191">
        <v>8825</v>
      </c>
      <c r="L24" s="192">
        <v>9189</v>
      </c>
    </row>
    <row r="25" spans="1:12" ht="15">
      <c r="A25" s="223"/>
      <c r="B25" s="265"/>
      <c r="C25" s="265"/>
      <c r="D25" s="265"/>
      <c r="E25" s="265"/>
      <c r="F25" s="265"/>
      <c r="G25" s="265"/>
      <c r="H25" s="265"/>
      <c r="I25" s="265"/>
      <c r="J25" s="265"/>
      <c r="K25" s="265"/>
      <c r="L25" s="265"/>
    </row>
    <row r="26" spans="1:12" ht="15">
      <c r="A26" s="53"/>
      <c r="B26" s="53"/>
      <c r="C26" s="53"/>
      <c r="D26" s="53"/>
      <c r="E26" s="53"/>
      <c r="F26" s="53"/>
      <c r="G26" s="53"/>
      <c r="H26" s="53"/>
      <c r="I26" s="53"/>
      <c r="J26" s="53"/>
      <c r="K26" s="53"/>
      <c r="L26" s="53"/>
    </row>
    <row r="27" spans="1:12" ht="15">
      <c r="A27" s="53"/>
      <c r="B27" s="53"/>
      <c r="C27" s="53"/>
      <c r="D27" s="53"/>
      <c r="E27" s="53"/>
      <c r="F27" s="53"/>
      <c r="G27" s="53"/>
      <c r="H27" s="53"/>
      <c r="I27" s="53"/>
      <c r="J27" s="53"/>
      <c r="K27" s="53"/>
      <c r="L27" s="53"/>
    </row>
    <row r="28" s="107" customFormat="1" ht="15"/>
    <row r="29" spans="1:12" ht="15">
      <c r="A29" s="53"/>
      <c r="B29" s="53"/>
      <c r="C29" s="53"/>
      <c r="D29" s="53"/>
      <c r="E29" s="53"/>
      <c r="F29" s="53"/>
      <c r="G29" s="53"/>
      <c r="H29" s="53"/>
      <c r="I29" s="53"/>
      <c r="J29" s="53"/>
      <c r="K29" s="53"/>
      <c r="L29" s="53"/>
    </row>
    <row r="30" spans="1:12" ht="15">
      <c r="A30" s="53"/>
      <c r="B30" s="53"/>
      <c r="C30" s="53"/>
      <c r="D30" s="53"/>
      <c r="E30" s="53"/>
      <c r="F30" s="53"/>
      <c r="G30" s="53"/>
      <c r="H30" s="53"/>
      <c r="I30" s="53"/>
      <c r="J30" s="53"/>
      <c r="K30" s="53"/>
      <c r="L30" s="53"/>
    </row>
    <row r="31" spans="1:12" ht="15">
      <c r="A31" s="53"/>
      <c r="B31" s="53"/>
      <c r="C31" s="53"/>
      <c r="D31" s="53"/>
      <c r="E31" s="53"/>
      <c r="F31" s="53"/>
      <c r="G31" s="53"/>
      <c r="H31" s="53"/>
      <c r="I31" s="53"/>
      <c r="J31" s="53"/>
      <c r="K31" s="53"/>
      <c r="L31" s="53"/>
    </row>
    <row r="32" spans="1:12" ht="15">
      <c r="A32" s="53"/>
      <c r="B32" s="53"/>
      <c r="C32" s="53"/>
      <c r="D32" s="53"/>
      <c r="E32" s="53"/>
      <c r="F32" s="53"/>
      <c r="G32" s="53"/>
      <c r="H32" s="53"/>
      <c r="I32" s="53"/>
      <c r="J32" s="53"/>
      <c r="K32" s="53"/>
      <c r="L32" s="53"/>
    </row>
    <row r="33" spans="1:12" ht="15">
      <c r="A33" s="53"/>
      <c r="B33" s="53"/>
      <c r="C33" s="53"/>
      <c r="D33" s="53"/>
      <c r="E33" s="53"/>
      <c r="F33" s="53"/>
      <c r="G33" s="53"/>
      <c r="H33" s="53"/>
      <c r="I33" s="53"/>
      <c r="J33" s="53"/>
      <c r="K33" s="53"/>
      <c r="L33" s="53"/>
    </row>
    <row r="34" spans="1:12" ht="15">
      <c r="A34" s="53"/>
      <c r="B34" s="53"/>
      <c r="C34" s="53"/>
      <c r="D34" s="53"/>
      <c r="E34" s="53"/>
      <c r="F34" s="53"/>
      <c r="G34" s="53"/>
      <c r="H34" s="53"/>
      <c r="I34" s="53"/>
      <c r="J34" s="53"/>
      <c r="K34" s="53"/>
      <c r="L34" s="53"/>
    </row>
    <row r="35" spans="1:12" ht="15">
      <c r="A35" s="53"/>
      <c r="B35" s="53"/>
      <c r="C35" s="53"/>
      <c r="D35" s="53"/>
      <c r="E35" s="53"/>
      <c r="F35" s="53"/>
      <c r="G35" s="53"/>
      <c r="H35" s="53"/>
      <c r="I35" s="53"/>
      <c r="J35" s="53"/>
      <c r="K35" s="53"/>
      <c r="L35" s="53"/>
    </row>
    <row r="36" spans="1:12" ht="15">
      <c r="A36" s="53"/>
      <c r="B36" s="53"/>
      <c r="C36" s="53"/>
      <c r="D36" s="53"/>
      <c r="E36" s="53"/>
      <c r="F36" s="53"/>
      <c r="G36" s="53"/>
      <c r="H36" s="53"/>
      <c r="I36" s="53"/>
      <c r="J36" s="53"/>
      <c r="K36" s="53"/>
      <c r="L36" s="53"/>
    </row>
    <row r="37" spans="1:12" ht="15">
      <c r="A37" s="53"/>
      <c r="B37" s="53"/>
      <c r="C37" s="53"/>
      <c r="D37" s="53"/>
      <c r="E37" s="53"/>
      <c r="F37" s="53"/>
      <c r="G37" s="53"/>
      <c r="H37" s="53"/>
      <c r="I37" s="53"/>
      <c r="J37" s="53"/>
      <c r="K37" s="53"/>
      <c r="L37" s="53"/>
    </row>
    <row r="38" spans="1:12" ht="15">
      <c r="A38" s="53"/>
      <c r="B38" s="53"/>
      <c r="C38" s="53"/>
      <c r="D38" s="53"/>
      <c r="E38" s="53"/>
      <c r="F38" s="53"/>
      <c r="G38" s="53"/>
      <c r="H38" s="53"/>
      <c r="I38" s="53"/>
      <c r="J38" s="53"/>
      <c r="K38" s="53"/>
      <c r="L38" s="53"/>
    </row>
    <row r="39" spans="1:12" ht="15">
      <c r="A39" s="53"/>
      <c r="B39" s="53"/>
      <c r="C39" s="53"/>
      <c r="D39" s="53"/>
      <c r="E39" s="53"/>
      <c r="F39" s="53"/>
      <c r="G39" s="53"/>
      <c r="H39" s="53"/>
      <c r="I39" s="53"/>
      <c r="J39" s="53"/>
      <c r="K39" s="53"/>
      <c r="L39" s="53"/>
    </row>
    <row r="40" spans="1:12" ht="15">
      <c r="A40" s="53"/>
      <c r="B40" s="53"/>
      <c r="C40" s="53"/>
      <c r="D40" s="53"/>
      <c r="E40" s="53"/>
      <c r="F40" s="53"/>
      <c r="G40" s="53"/>
      <c r="H40" s="53"/>
      <c r="I40" s="53"/>
      <c r="J40" s="53"/>
      <c r="K40" s="53"/>
      <c r="L40" s="53"/>
    </row>
    <row r="41" spans="1:12" ht="15">
      <c r="A41" s="53"/>
      <c r="B41" s="53"/>
      <c r="C41" s="53"/>
      <c r="D41" s="53"/>
      <c r="E41" s="53"/>
      <c r="F41" s="53"/>
      <c r="G41" s="53"/>
      <c r="H41" s="53"/>
      <c r="I41" s="53"/>
      <c r="J41" s="53"/>
      <c r="K41" s="53"/>
      <c r="L41" s="53"/>
    </row>
    <row r="42" spans="1:12" ht="15">
      <c r="A42" s="53"/>
      <c r="B42" s="53"/>
      <c r="C42" s="53"/>
      <c r="D42" s="53"/>
      <c r="E42" s="53"/>
      <c r="F42" s="53"/>
      <c r="G42" s="53"/>
      <c r="H42" s="53"/>
      <c r="I42" s="53"/>
      <c r="J42" s="53"/>
      <c r="K42" s="53"/>
      <c r="L42" s="53"/>
    </row>
    <row r="43" spans="1:12" ht="15">
      <c r="A43" s="53"/>
      <c r="B43" s="53"/>
      <c r="C43" s="53"/>
      <c r="D43" s="53"/>
      <c r="E43" s="53"/>
      <c r="F43" s="53"/>
      <c r="G43" s="53"/>
      <c r="H43" s="53"/>
      <c r="I43" s="53"/>
      <c r="J43" s="53"/>
      <c r="K43" s="53"/>
      <c r="L43" s="53"/>
    </row>
    <row r="44" spans="1:12" ht="15">
      <c r="A44" s="53"/>
      <c r="B44" s="53"/>
      <c r="C44" s="53"/>
      <c r="D44" s="53"/>
      <c r="E44" s="53"/>
      <c r="F44" s="53"/>
      <c r="G44" s="53"/>
      <c r="H44" s="53"/>
      <c r="I44" s="53"/>
      <c r="J44" s="53"/>
      <c r="K44" s="53"/>
      <c r="L44" s="53"/>
    </row>
    <row r="45" spans="1:12" ht="15">
      <c r="A45" s="53"/>
      <c r="B45" s="53"/>
      <c r="C45" s="53"/>
      <c r="D45" s="53"/>
      <c r="E45" s="53"/>
      <c r="F45" s="53"/>
      <c r="G45" s="53"/>
      <c r="H45" s="53"/>
      <c r="I45" s="53"/>
      <c r="J45" s="53"/>
      <c r="K45" s="53"/>
      <c r="L45" s="53"/>
    </row>
    <row r="46" spans="1:12" ht="15">
      <c r="A46" s="53"/>
      <c r="B46" s="53"/>
      <c r="C46" s="53"/>
      <c r="D46" s="53"/>
      <c r="E46" s="53"/>
      <c r="F46" s="53"/>
      <c r="G46" s="53"/>
      <c r="H46" s="53"/>
      <c r="I46" s="53"/>
      <c r="J46" s="53"/>
      <c r="K46" s="53"/>
      <c r="L46" s="53"/>
    </row>
  </sheetData>
  <mergeCells count="2">
    <mergeCell ref="K5:L5"/>
    <mergeCell ref="K4:L4"/>
  </mergeCells>
  <printOptions/>
  <pageMargins left="0.7" right="0.7" top="0.75" bottom="0.75" header="0.3" footer="0.3"/>
  <pageSetup horizontalDpi="1200" verticalDpi="12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U37"/>
  <sheetViews>
    <sheetView workbookViewId="0" topLeftCell="A1">
      <selection activeCell="A2" sqref="A2"/>
    </sheetView>
  </sheetViews>
  <sheetFormatPr defaultColWidth="8.8515625" defaultRowHeight="15"/>
  <cols>
    <col min="1" max="1" width="40.7109375" style="102" customWidth="1"/>
    <col min="2" max="12" width="11.7109375" style="102" customWidth="1"/>
    <col min="13" max="25" width="8.8515625" style="102" customWidth="1"/>
    <col min="26" max="16384" width="8.8515625" style="102" customWidth="1"/>
  </cols>
  <sheetData>
    <row r="1" spans="1:13" ht="18.75">
      <c r="A1" s="228" t="s">
        <v>15</v>
      </c>
      <c r="B1" s="229"/>
      <c r="C1" s="229"/>
      <c r="D1" s="32"/>
      <c r="E1" s="32"/>
      <c r="F1" s="32"/>
      <c r="G1" s="32"/>
      <c r="H1" s="32"/>
      <c r="I1" s="32"/>
      <c r="J1" s="32"/>
      <c r="K1" s="32"/>
      <c r="L1" s="32"/>
      <c r="M1" s="58"/>
    </row>
    <row r="2" spans="1:13" ht="15">
      <c r="A2" s="32"/>
      <c r="B2" s="33"/>
      <c r="C2" s="33"/>
      <c r="D2" s="33"/>
      <c r="E2" s="33"/>
      <c r="F2" s="33"/>
      <c r="G2" s="33"/>
      <c r="H2" s="33"/>
      <c r="I2" s="33"/>
      <c r="J2" s="37" t="s">
        <v>26</v>
      </c>
      <c r="K2" s="38"/>
      <c r="L2" s="40" t="str">
        <f>README!I6</f>
        <v>1.1</v>
      </c>
      <c r="M2" s="58"/>
    </row>
    <row r="3" spans="1:13" ht="15">
      <c r="A3" s="32"/>
      <c r="B3" s="33"/>
      <c r="C3" s="33"/>
      <c r="D3" s="33"/>
      <c r="E3" s="33"/>
      <c r="F3" s="33"/>
      <c r="G3" s="33"/>
      <c r="H3" s="33"/>
      <c r="I3" s="33"/>
      <c r="J3" s="37" t="s">
        <v>22</v>
      </c>
      <c r="K3" s="38"/>
      <c r="L3" s="40" t="str">
        <f>README!I7</f>
        <v>Coresia</v>
      </c>
      <c r="M3" s="58"/>
    </row>
    <row r="4" spans="1:13" ht="15">
      <c r="A4" s="32"/>
      <c r="B4" s="33"/>
      <c r="C4" s="33"/>
      <c r="D4" s="33"/>
      <c r="E4" s="33"/>
      <c r="F4" s="33"/>
      <c r="G4" s="33"/>
      <c r="H4" s="33"/>
      <c r="I4" s="33"/>
      <c r="J4" s="37" t="s">
        <v>27</v>
      </c>
      <c r="K4" s="318">
        <f>README!H8</f>
        <v>42108</v>
      </c>
      <c r="L4" s="318"/>
      <c r="M4" s="58"/>
    </row>
    <row r="5" spans="1:13" ht="15">
      <c r="A5" s="32"/>
      <c r="B5" s="33"/>
      <c r="C5" s="33"/>
      <c r="D5" s="33"/>
      <c r="E5" s="33"/>
      <c r="F5" s="33"/>
      <c r="G5" s="33"/>
      <c r="H5" s="33"/>
      <c r="I5" s="33"/>
      <c r="J5" s="37" t="s">
        <v>18</v>
      </c>
      <c r="K5" s="318">
        <f>README!H9</f>
        <v>42110</v>
      </c>
      <c r="L5" s="318"/>
      <c r="M5" s="58"/>
    </row>
    <row r="6" spans="1:13" ht="15">
      <c r="A6" s="32"/>
      <c r="B6" s="33"/>
      <c r="C6" s="33"/>
      <c r="D6" s="33"/>
      <c r="E6" s="33"/>
      <c r="F6" s="33"/>
      <c r="G6" s="33"/>
      <c r="H6" s="33"/>
      <c r="I6" s="33"/>
      <c r="J6" s="37" t="s">
        <v>19</v>
      </c>
      <c r="K6" s="38"/>
      <c r="L6" s="40" t="str">
        <f>README!I10</f>
        <v>RAP workshop</v>
      </c>
      <c r="M6" s="58"/>
    </row>
    <row r="7" spans="1:13" ht="15">
      <c r="A7" s="32"/>
      <c r="B7" s="32"/>
      <c r="C7" s="32"/>
      <c r="D7" s="32"/>
      <c r="E7" s="32"/>
      <c r="F7" s="32"/>
      <c r="G7" s="32"/>
      <c r="H7" s="32"/>
      <c r="I7" s="32"/>
      <c r="J7" s="32"/>
      <c r="K7" s="32"/>
      <c r="L7" s="32"/>
      <c r="M7" s="58"/>
    </row>
    <row r="8" spans="1:13" ht="15">
      <c r="A8" s="128" t="s">
        <v>113</v>
      </c>
      <c r="B8" s="46">
        <v>2010</v>
      </c>
      <c r="C8" s="276">
        <v>2011</v>
      </c>
      <c r="D8" s="46">
        <v>2012</v>
      </c>
      <c r="E8" s="46">
        <v>2013</v>
      </c>
      <c r="F8" s="46">
        <v>2014</v>
      </c>
      <c r="G8" s="46">
        <v>2015</v>
      </c>
      <c r="H8" s="46">
        <v>2016</v>
      </c>
      <c r="I8" s="46">
        <v>2017</v>
      </c>
      <c r="J8" s="46">
        <v>2018</v>
      </c>
      <c r="K8" s="46">
        <v>2019</v>
      </c>
      <c r="L8" s="46">
        <v>2020</v>
      </c>
      <c r="M8" s="58"/>
    </row>
    <row r="9" spans="1:20" s="104" customFormat="1" ht="15">
      <c r="A9" s="131" t="s">
        <v>142</v>
      </c>
      <c r="B9" s="280">
        <v>1694.319</v>
      </c>
      <c r="C9" s="281">
        <v>1868.366</v>
      </c>
      <c r="D9" s="281">
        <v>2034.257</v>
      </c>
      <c r="E9" s="281">
        <v>2441.517</v>
      </c>
      <c r="F9" s="283">
        <v>2652.448</v>
      </c>
      <c r="G9" s="271">
        <v>2891.711</v>
      </c>
      <c r="H9" s="271">
        <v>3154.668</v>
      </c>
      <c r="I9" s="271">
        <v>3435.496</v>
      </c>
      <c r="J9" s="271">
        <v>3750.851</v>
      </c>
      <c r="K9" s="271">
        <v>4086.01</v>
      </c>
      <c r="L9" s="272">
        <v>4463.197</v>
      </c>
      <c r="M9" s="58"/>
      <c r="N9" s="103"/>
      <c r="O9" s="103"/>
      <c r="P9" s="103"/>
      <c r="Q9" s="103"/>
      <c r="R9" s="103"/>
      <c r="S9" s="103"/>
      <c r="T9" s="103"/>
    </row>
    <row r="10" spans="1:13" ht="15">
      <c r="A10" s="132" t="s">
        <v>143</v>
      </c>
      <c r="B10" s="270">
        <v>2139.767</v>
      </c>
      <c r="C10" s="277">
        <v>2577.42</v>
      </c>
      <c r="D10" s="277">
        <v>2379.999</v>
      </c>
      <c r="E10" s="277">
        <v>2400</v>
      </c>
      <c r="F10" s="275">
        <v>2583.572</v>
      </c>
      <c r="G10" s="273">
        <v>2781.754</v>
      </c>
      <c r="H10" s="273">
        <v>2995.766</v>
      </c>
      <c r="I10" s="273">
        <v>3226.932</v>
      </c>
      <c r="J10" s="273">
        <v>3476.696</v>
      </c>
      <c r="K10" s="273">
        <v>3746.626</v>
      </c>
      <c r="L10" s="274">
        <v>4038.433</v>
      </c>
      <c r="M10" s="58"/>
    </row>
    <row r="11" spans="1:13" ht="15">
      <c r="A11" s="132" t="s">
        <v>114</v>
      </c>
      <c r="B11" s="270">
        <f aca="true" t="shared" si="0" ref="B11:L11">B9-B10</f>
        <v>-445.44799999999987</v>
      </c>
      <c r="C11" s="277">
        <f t="shared" si="0"/>
        <v>-709.0540000000001</v>
      </c>
      <c r="D11" s="277">
        <f t="shared" si="0"/>
        <v>-345.74199999999973</v>
      </c>
      <c r="E11" s="277">
        <f t="shared" si="0"/>
        <v>41.516999999999825</v>
      </c>
      <c r="F11" s="275">
        <f t="shared" si="0"/>
        <v>68.87599999999975</v>
      </c>
      <c r="G11" s="273">
        <f t="shared" si="0"/>
        <v>109.95699999999988</v>
      </c>
      <c r="H11" s="273">
        <f t="shared" si="0"/>
        <v>158.90200000000004</v>
      </c>
      <c r="I11" s="273">
        <f t="shared" si="0"/>
        <v>208.5640000000003</v>
      </c>
      <c r="J11" s="273">
        <f t="shared" si="0"/>
        <v>274.1550000000002</v>
      </c>
      <c r="K11" s="273">
        <f t="shared" si="0"/>
        <v>339.384</v>
      </c>
      <c r="L11" s="274">
        <f t="shared" si="0"/>
        <v>424.7640000000001</v>
      </c>
      <c r="M11" s="58"/>
    </row>
    <row r="12" spans="1:13" ht="15">
      <c r="A12" s="133" t="s">
        <v>144</v>
      </c>
      <c r="B12" s="266">
        <f>B11/(100*ECO!B21)%</f>
        <v>-0.037858915519292866</v>
      </c>
      <c r="C12" s="282">
        <f>C11/(100*ECO!C21)%</f>
        <v>-0.056347199463431155</v>
      </c>
      <c r="D12" s="282">
        <f>D11/(100*ECO!D21)%</f>
        <v>-0.027869159029171583</v>
      </c>
      <c r="E12" s="282">
        <f>E11/(100*ECO!E21)%</f>
        <v>0.0030185817602540552</v>
      </c>
      <c r="F12" s="267">
        <f>F11/(100*ECO!F21)%</f>
        <v>0.004986768512317392</v>
      </c>
      <c r="G12" s="268">
        <f>G11/(100*ECO!G21)%</f>
        <v>0.006815416550707617</v>
      </c>
      <c r="H12" s="268">
        <f>H11/(100*ECO!H21)%</f>
        <v>0.009857065050847923</v>
      </c>
      <c r="I12" s="268">
        <f>I11/(100*ECO!I21)%</f>
        <v>0.012777989147249796</v>
      </c>
      <c r="J12" s="268">
        <f>J11/(100*ECO!J21)%</f>
        <v>0.015649027511875704</v>
      </c>
      <c r="K12" s="268">
        <f>K11/(100*ECO!K21)%</f>
        <v>0.019135145375323633</v>
      </c>
      <c r="L12" s="269">
        <f>L11/(100*ECO!L21)%</f>
        <v>0.022024462291578204</v>
      </c>
      <c r="M12" s="58"/>
    </row>
    <row r="13" spans="1:13" ht="15">
      <c r="A13" s="58"/>
      <c r="B13" s="58"/>
      <c r="C13" s="58"/>
      <c r="D13" s="58"/>
      <c r="E13" s="58"/>
      <c r="F13" s="58"/>
      <c r="G13" s="58"/>
      <c r="H13" s="58"/>
      <c r="I13" s="58"/>
      <c r="J13" s="58"/>
      <c r="K13" s="58"/>
      <c r="L13" s="58"/>
      <c r="M13" s="58"/>
    </row>
    <row r="14" spans="1:13" ht="15">
      <c r="A14" s="58"/>
      <c r="B14" s="58"/>
      <c r="C14" s="58"/>
      <c r="D14" s="58"/>
      <c r="E14" s="58"/>
      <c r="F14" s="58"/>
      <c r="G14" s="58"/>
      <c r="H14" s="58"/>
      <c r="I14" s="58"/>
      <c r="J14" s="58"/>
      <c r="K14" s="58"/>
      <c r="L14" s="58"/>
      <c r="M14" s="58"/>
    </row>
    <row r="15" spans="1:13" ht="15">
      <c r="A15" s="58"/>
      <c r="B15" s="58"/>
      <c r="C15" s="111"/>
      <c r="D15" s="58"/>
      <c r="E15" s="58"/>
      <c r="F15" s="58"/>
      <c r="G15" s="58"/>
      <c r="H15" s="58"/>
      <c r="I15" s="58"/>
      <c r="J15" s="58"/>
      <c r="K15" s="58"/>
      <c r="L15" s="58"/>
      <c r="M15" s="58"/>
    </row>
    <row r="16" spans="1:13" ht="15">
      <c r="A16" s="58"/>
      <c r="B16" s="58"/>
      <c r="C16" s="58"/>
      <c r="D16" s="58"/>
      <c r="E16" s="58"/>
      <c r="F16" s="58"/>
      <c r="G16" s="58"/>
      <c r="H16" s="58"/>
      <c r="I16" s="58"/>
      <c r="J16" s="58"/>
      <c r="K16" s="58"/>
      <c r="L16" s="58"/>
      <c r="M16" s="58"/>
    </row>
    <row r="17" spans="1:13" ht="15">
      <c r="A17" s="58"/>
      <c r="B17" s="58"/>
      <c r="C17" s="58"/>
      <c r="D17" s="58"/>
      <c r="E17" s="58"/>
      <c r="F17" s="58"/>
      <c r="G17" s="58"/>
      <c r="H17" s="58"/>
      <c r="I17" s="58"/>
      <c r="J17" s="58"/>
      <c r="K17" s="58"/>
      <c r="L17" s="58"/>
      <c r="M17" s="58"/>
    </row>
    <row r="18" spans="1:13" ht="15">
      <c r="A18" s="58"/>
      <c r="B18" s="58"/>
      <c r="C18" s="58"/>
      <c r="D18" s="58"/>
      <c r="E18" s="58"/>
      <c r="F18" s="58"/>
      <c r="G18" s="58"/>
      <c r="H18" s="58"/>
      <c r="I18" s="58"/>
      <c r="J18" s="58"/>
      <c r="K18" s="58"/>
      <c r="L18" s="58"/>
      <c r="M18" s="58"/>
    </row>
    <row r="19" spans="1:13" ht="15">
      <c r="A19" s="58"/>
      <c r="B19" s="58"/>
      <c r="C19" s="58"/>
      <c r="D19" s="58"/>
      <c r="E19" s="58"/>
      <c r="F19" s="58"/>
      <c r="G19" s="58"/>
      <c r="H19" s="58"/>
      <c r="I19" s="58"/>
      <c r="J19" s="58"/>
      <c r="K19" s="58"/>
      <c r="L19" s="58"/>
      <c r="M19" s="58"/>
    </row>
    <row r="20" spans="1:13" ht="15">
      <c r="A20" s="58"/>
      <c r="B20" s="58"/>
      <c r="C20" s="58"/>
      <c r="D20" s="58"/>
      <c r="E20" s="58"/>
      <c r="F20" s="58"/>
      <c r="G20" s="58"/>
      <c r="H20" s="58"/>
      <c r="I20" s="58"/>
      <c r="J20" s="58"/>
      <c r="K20" s="58"/>
      <c r="L20" s="58"/>
      <c r="M20" s="58"/>
    </row>
    <row r="21" spans="1:13" ht="15">
      <c r="A21" s="58"/>
      <c r="B21" s="58"/>
      <c r="C21" s="58"/>
      <c r="D21" s="58"/>
      <c r="E21" s="58"/>
      <c r="F21" s="58"/>
      <c r="G21" s="58"/>
      <c r="H21" s="58"/>
      <c r="I21" s="58"/>
      <c r="J21" s="58"/>
      <c r="K21" s="58"/>
      <c r="L21" s="58"/>
      <c r="M21" s="58"/>
    </row>
    <row r="22" spans="1:13" ht="15">
      <c r="A22" s="58"/>
      <c r="B22" s="58"/>
      <c r="C22" s="58"/>
      <c r="D22" s="58"/>
      <c r="E22" s="58"/>
      <c r="F22" s="58"/>
      <c r="G22" s="58"/>
      <c r="H22" s="58"/>
      <c r="I22" s="58"/>
      <c r="J22" s="58"/>
      <c r="K22" s="58"/>
      <c r="L22" s="58"/>
      <c r="M22" s="58"/>
    </row>
    <row r="23" spans="1:13" ht="15">
      <c r="A23" s="58"/>
      <c r="B23" s="58"/>
      <c r="C23" s="58"/>
      <c r="D23" s="58"/>
      <c r="E23" s="58"/>
      <c r="F23" s="58"/>
      <c r="G23" s="58"/>
      <c r="H23" s="58"/>
      <c r="I23" s="58"/>
      <c r="J23" s="58"/>
      <c r="K23" s="58"/>
      <c r="L23" s="58"/>
      <c r="M23" s="58"/>
    </row>
    <row r="24" spans="1:13" ht="15">
      <c r="A24" s="58"/>
      <c r="B24" s="58"/>
      <c r="C24" s="58"/>
      <c r="D24" s="58"/>
      <c r="E24" s="58"/>
      <c r="F24" s="58"/>
      <c r="G24" s="58"/>
      <c r="H24" s="58"/>
      <c r="I24" s="58"/>
      <c r="J24" s="58"/>
      <c r="K24" s="58"/>
      <c r="L24" s="58"/>
      <c r="M24" s="58"/>
    </row>
    <row r="25" spans="1:13" ht="15">
      <c r="A25" s="58"/>
      <c r="B25" s="58"/>
      <c r="C25" s="58"/>
      <c r="D25" s="58"/>
      <c r="E25" s="58"/>
      <c r="F25" s="58"/>
      <c r="G25" s="58"/>
      <c r="H25" s="58"/>
      <c r="I25" s="58"/>
      <c r="J25" s="58"/>
      <c r="K25" s="58"/>
      <c r="L25" s="58"/>
      <c r="M25" s="58"/>
    </row>
    <row r="26" spans="1:13" ht="15">
      <c r="A26" s="58"/>
      <c r="B26" s="58"/>
      <c r="C26" s="58"/>
      <c r="D26" s="58"/>
      <c r="E26" s="58"/>
      <c r="F26" s="58"/>
      <c r="G26" s="58"/>
      <c r="H26" s="58"/>
      <c r="I26" s="58"/>
      <c r="J26" s="58"/>
      <c r="K26" s="58"/>
      <c r="L26" s="58"/>
      <c r="M26" s="58"/>
    </row>
    <row r="27" spans="1:13" ht="15">
      <c r="A27" s="58"/>
      <c r="B27" s="58"/>
      <c r="C27" s="58"/>
      <c r="D27" s="58"/>
      <c r="E27" s="58"/>
      <c r="F27" s="58"/>
      <c r="G27" s="58"/>
      <c r="H27" s="58"/>
      <c r="I27" s="58"/>
      <c r="J27" s="58"/>
      <c r="K27" s="58"/>
      <c r="L27" s="58"/>
      <c r="M27" s="58"/>
    </row>
    <row r="28" spans="1:21" ht="15">
      <c r="A28" s="58"/>
      <c r="B28" s="58"/>
      <c r="C28" s="58"/>
      <c r="D28" s="58"/>
      <c r="E28" s="58"/>
      <c r="F28" s="58"/>
      <c r="G28" s="58"/>
      <c r="H28" s="58"/>
      <c r="I28" s="58"/>
      <c r="J28" s="58"/>
      <c r="K28" s="58"/>
      <c r="L28" s="58"/>
      <c r="M28" s="58"/>
      <c r="N28" s="58"/>
      <c r="O28" s="58"/>
      <c r="P28" s="58"/>
      <c r="Q28" s="58"/>
      <c r="R28" s="58"/>
      <c r="S28" s="58"/>
      <c r="T28" s="58"/>
      <c r="U28" s="58"/>
    </row>
    <row r="29" spans="1:13" ht="15">
      <c r="A29" s="58"/>
      <c r="B29" s="58"/>
      <c r="C29" s="58"/>
      <c r="D29" s="58"/>
      <c r="E29" s="58"/>
      <c r="F29" s="58"/>
      <c r="G29" s="58"/>
      <c r="H29" s="58"/>
      <c r="I29" s="58"/>
      <c r="J29" s="58"/>
      <c r="K29" s="58"/>
      <c r="L29" s="58"/>
      <c r="M29" s="58"/>
    </row>
    <row r="30" spans="1:13" ht="15">
      <c r="A30" s="58"/>
      <c r="B30" s="58"/>
      <c r="C30" s="58"/>
      <c r="D30" s="58"/>
      <c r="E30" s="58"/>
      <c r="F30" s="58"/>
      <c r="G30" s="58"/>
      <c r="H30" s="58"/>
      <c r="I30" s="58"/>
      <c r="J30" s="58"/>
      <c r="K30" s="58"/>
      <c r="L30" s="58"/>
      <c r="M30" s="58"/>
    </row>
    <row r="31" spans="1:13" ht="15">
      <c r="A31" s="58"/>
      <c r="B31" s="58"/>
      <c r="C31" s="58"/>
      <c r="D31" s="58"/>
      <c r="E31" s="58"/>
      <c r="F31" s="58"/>
      <c r="G31" s="58"/>
      <c r="H31" s="58"/>
      <c r="I31" s="58"/>
      <c r="J31" s="58"/>
      <c r="K31" s="58"/>
      <c r="L31" s="58"/>
      <c r="M31" s="58"/>
    </row>
    <row r="32" spans="1:13" ht="15">
      <c r="A32" s="58"/>
      <c r="B32" s="58"/>
      <c r="C32" s="58"/>
      <c r="D32" s="58"/>
      <c r="E32" s="58"/>
      <c r="F32" s="58"/>
      <c r="G32" s="58"/>
      <c r="H32" s="58"/>
      <c r="I32" s="58"/>
      <c r="J32" s="58"/>
      <c r="K32" s="58"/>
      <c r="L32" s="58"/>
      <c r="M32" s="58"/>
    </row>
    <row r="33" spans="1:13" ht="15">
      <c r="A33" s="58"/>
      <c r="B33" s="58"/>
      <c r="C33" s="58"/>
      <c r="D33" s="58"/>
      <c r="E33" s="58"/>
      <c r="F33" s="58"/>
      <c r="G33" s="58"/>
      <c r="H33" s="58"/>
      <c r="I33" s="58"/>
      <c r="J33" s="58"/>
      <c r="K33" s="58"/>
      <c r="L33" s="58"/>
      <c r="M33" s="58"/>
    </row>
    <row r="34" spans="1:13" ht="15">
      <c r="A34" s="58"/>
      <c r="B34" s="58"/>
      <c r="C34" s="58"/>
      <c r="D34" s="58"/>
      <c r="E34" s="58"/>
      <c r="F34" s="58"/>
      <c r="G34" s="58"/>
      <c r="H34" s="58"/>
      <c r="I34" s="58"/>
      <c r="J34" s="58"/>
      <c r="K34" s="58"/>
      <c r="L34" s="58"/>
      <c r="M34" s="58"/>
    </row>
    <row r="35" spans="1:13" ht="15">
      <c r="A35" s="58"/>
      <c r="B35" s="58"/>
      <c r="C35" s="58"/>
      <c r="D35" s="58"/>
      <c r="E35" s="58"/>
      <c r="F35" s="58"/>
      <c r="G35" s="58"/>
      <c r="H35" s="58"/>
      <c r="I35" s="58"/>
      <c r="J35" s="58"/>
      <c r="K35" s="58"/>
      <c r="L35" s="58"/>
      <c r="M35" s="58"/>
    </row>
    <row r="36" spans="1:13" ht="15">
      <c r="A36" s="58"/>
      <c r="B36" s="58"/>
      <c r="C36" s="58"/>
      <c r="D36" s="58"/>
      <c r="E36" s="58"/>
      <c r="F36" s="58"/>
      <c r="G36" s="58"/>
      <c r="H36" s="58"/>
      <c r="I36" s="58"/>
      <c r="J36" s="58"/>
      <c r="K36" s="58"/>
      <c r="L36" s="58"/>
      <c r="M36" s="58"/>
    </row>
    <row r="37" spans="1:13" ht="15">
      <c r="A37" s="58"/>
      <c r="B37" s="58"/>
      <c r="C37" s="58"/>
      <c r="D37" s="58"/>
      <c r="E37" s="58"/>
      <c r="F37" s="58"/>
      <c r="G37" s="58"/>
      <c r="H37" s="58"/>
      <c r="I37" s="58"/>
      <c r="J37" s="58"/>
      <c r="K37" s="58"/>
      <c r="L37" s="58"/>
      <c r="M37" s="58"/>
    </row>
  </sheetData>
  <sheetProtection formatCells="0" formatColumns="0" formatRows="0" insertColumns="0" insertRows="0" insertHyperlinks="0" deleteColumns="0" deleteRows="0" pivotTables="0"/>
  <mergeCells count="2">
    <mergeCell ref="K4:L4"/>
    <mergeCell ref="K5:L5"/>
  </mergeCells>
  <printOptions/>
  <pageMargins left="0.7" right="0.7" top="0.75" bottom="0.75" header="0.3" footer="0.3"/>
  <pageSetup horizontalDpi="1200" verticalDpi="1200"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54"/>
  <sheetViews>
    <sheetView workbookViewId="0" topLeftCell="A1">
      <pane ySplit="8" topLeftCell="A9" activePane="bottomLeft" state="frozen"/>
      <selection pane="bottomLeft" activeCell="A2" sqref="A2"/>
    </sheetView>
  </sheetViews>
  <sheetFormatPr defaultColWidth="8.8515625" defaultRowHeight="15"/>
  <cols>
    <col min="1" max="1" width="60.7109375" style="53" customWidth="1"/>
    <col min="2" max="7" width="11.7109375" style="53" customWidth="1"/>
    <col min="8" max="16384" width="8.8515625" style="53" customWidth="1"/>
  </cols>
  <sheetData>
    <row r="1" spans="1:7" ht="18.75">
      <c r="A1" s="222" t="s">
        <v>120</v>
      </c>
      <c r="B1" s="1"/>
      <c r="C1" s="1"/>
      <c r="D1" s="1"/>
      <c r="E1" s="1"/>
      <c r="F1" s="1"/>
      <c r="G1" s="1"/>
    </row>
    <row r="2" spans="1:7" ht="15">
      <c r="A2" s="1"/>
      <c r="B2" s="1"/>
      <c r="C2" s="1"/>
      <c r="D2" s="1"/>
      <c r="E2" s="202" t="s">
        <v>26</v>
      </c>
      <c r="F2" s="203"/>
      <c r="G2" s="204" t="str">
        <f>README!I6</f>
        <v>1.1</v>
      </c>
    </row>
    <row r="3" spans="1:7" ht="15">
      <c r="A3" s="1"/>
      <c r="B3" s="1"/>
      <c r="C3" s="1"/>
      <c r="D3" s="1"/>
      <c r="E3" s="202" t="s">
        <v>22</v>
      </c>
      <c r="F3" s="203"/>
      <c r="G3" s="204" t="str">
        <f>README!I7</f>
        <v>Coresia</v>
      </c>
    </row>
    <row r="4" spans="1:7" ht="15">
      <c r="A4" s="1"/>
      <c r="B4" s="1"/>
      <c r="C4" s="1"/>
      <c r="D4" s="1"/>
      <c r="E4" s="202" t="s">
        <v>27</v>
      </c>
      <c r="F4" s="323">
        <f>README!H8</f>
        <v>42108</v>
      </c>
      <c r="G4" s="323"/>
    </row>
    <row r="5" spans="2:7" ht="15">
      <c r="B5" s="1"/>
      <c r="C5" s="1"/>
      <c r="D5" s="1"/>
      <c r="E5" s="202" t="s">
        <v>18</v>
      </c>
      <c r="F5" s="323">
        <f>README!H9</f>
        <v>42110</v>
      </c>
      <c r="G5" s="323"/>
    </row>
    <row r="6" spans="1:7" ht="15">
      <c r="A6" s="1"/>
      <c r="B6" s="1"/>
      <c r="C6" s="1"/>
      <c r="D6" s="1"/>
      <c r="E6" s="202" t="s">
        <v>19</v>
      </c>
      <c r="F6" s="203"/>
      <c r="G6" s="204" t="str">
        <f>README!I10</f>
        <v>RAP workshop</v>
      </c>
    </row>
    <row r="7" spans="1:7" ht="15">
      <c r="A7" s="1"/>
      <c r="B7" s="1"/>
      <c r="C7" s="1"/>
      <c r="D7" s="1"/>
      <c r="E7" s="1"/>
      <c r="F7" s="1"/>
      <c r="G7" s="1"/>
    </row>
    <row r="8" spans="1:7" ht="15">
      <c r="A8" s="128" t="s">
        <v>113</v>
      </c>
      <c r="B8" s="52">
        <v>2015</v>
      </c>
      <c r="C8" s="52">
        <v>2016</v>
      </c>
      <c r="D8" s="52">
        <v>2017</v>
      </c>
      <c r="E8" s="52">
        <v>2018</v>
      </c>
      <c r="F8" s="52">
        <v>2019</v>
      </c>
      <c r="G8" s="52">
        <v>2020</v>
      </c>
    </row>
    <row r="9" spans="1:7" ht="15">
      <c r="A9" s="66"/>
      <c r="B9" s="76"/>
      <c r="C9" s="76"/>
      <c r="D9" s="76"/>
      <c r="E9" s="76"/>
      <c r="F9" s="76"/>
      <c r="G9" s="75"/>
    </row>
    <row r="10" spans="1:7" ht="15">
      <c r="A10" s="324" t="s">
        <v>117</v>
      </c>
      <c r="B10" s="325"/>
      <c r="C10" s="325"/>
      <c r="D10" s="325"/>
      <c r="E10" s="325"/>
      <c r="F10" s="325"/>
      <c r="G10" s="325"/>
    </row>
    <row r="11" spans="1:7" ht="15">
      <c r="A11" s="356"/>
      <c r="B11" s="357"/>
      <c r="C11" s="357"/>
      <c r="D11" s="357"/>
      <c r="E11" s="357"/>
      <c r="F11" s="357"/>
      <c r="G11" s="358"/>
    </row>
    <row r="12" spans="1:7" ht="15">
      <c r="A12" s="286"/>
      <c r="B12" s="67"/>
      <c r="C12" s="67"/>
      <c r="D12" s="67"/>
      <c r="E12" s="67"/>
      <c r="F12" s="67"/>
      <c r="G12" s="92"/>
    </row>
    <row r="13" spans="1:7" ht="15">
      <c r="A13" s="286"/>
      <c r="B13" s="67"/>
      <c r="C13" s="67"/>
      <c r="D13" s="67"/>
      <c r="E13" s="67"/>
      <c r="F13" s="67"/>
      <c r="G13" s="92"/>
    </row>
    <row r="14" spans="1:7" ht="15">
      <c r="A14" s="286"/>
      <c r="B14" s="67"/>
      <c r="C14" s="67"/>
      <c r="D14" s="67"/>
      <c r="E14" s="67"/>
      <c r="F14" s="67"/>
      <c r="G14" s="92"/>
    </row>
    <row r="15" spans="1:7" ht="15">
      <c r="A15" s="286"/>
      <c r="B15" s="67"/>
      <c r="C15" s="67"/>
      <c r="D15" s="67"/>
      <c r="E15" s="67"/>
      <c r="F15" s="67"/>
      <c r="G15" s="92"/>
    </row>
    <row r="16" spans="1:7" ht="15">
      <c r="A16" s="94"/>
      <c r="B16" s="67"/>
      <c r="C16" s="67"/>
      <c r="D16" s="67"/>
      <c r="E16" s="67"/>
      <c r="F16" s="67"/>
      <c r="G16" s="92"/>
    </row>
    <row r="17" spans="1:7" ht="15">
      <c r="A17" s="94"/>
      <c r="B17" s="67"/>
      <c r="C17" s="67"/>
      <c r="D17" s="67"/>
      <c r="E17" s="67"/>
      <c r="F17" s="67"/>
      <c r="G17" s="92"/>
    </row>
    <row r="18" spans="1:7" ht="15">
      <c r="A18" s="286"/>
      <c r="B18" s="67"/>
      <c r="C18" s="67"/>
      <c r="D18" s="67"/>
      <c r="E18" s="67"/>
      <c r="F18" s="67"/>
      <c r="G18" s="92"/>
    </row>
    <row r="19" spans="1:7" ht="15">
      <c r="A19" s="359"/>
      <c r="B19" s="354"/>
      <c r="C19" s="354"/>
      <c r="D19" s="354"/>
      <c r="E19" s="354"/>
      <c r="F19" s="354"/>
      <c r="G19" s="355"/>
    </row>
    <row r="20" spans="1:7" ht="15">
      <c r="A20" s="359"/>
      <c r="B20" s="67"/>
      <c r="C20" s="67"/>
      <c r="D20" s="67"/>
      <c r="E20" s="67"/>
      <c r="F20" s="67"/>
      <c r="G20" s="92"/>
    </row>
    <row r="21" spans="1:7" ht="15">
      <c r="A21" s="193" t="s">
        <v>108</v>
      </c>
      <c r="B21" s="196"/>
      <c r="C21" s="196"/>
      <c r="D21" s="196"/>
      <c r="E21" s="196"/>
      <c r="F21" s="196"/>
      <c r="G21" s="197"/>
    </row>
    <row r="22" spans="1:7" ht="15">
      <c r="A22" s="200" t="s">
        <v>102</v>
      </c>
      <c r="B22" s="196"/>
      <c r="C22" s="196"/>
      <c r="D22" s="196"/>
      <c r="E22" s="196"/>
      <c r="F22" s="196"/>
      <c r="G22" s="197"/>
    </row>
    <row r="23" spans="1:7" ht="15">
      <c r="A23" s="201" t="s">
        <v>103</v>
      </c>
      <c r="B23" s="198"/>
      <c r="C23" s="198"/>
      <c r="D23" s="198"/>
      <c r="E23" s="198"/>
      <c r="F23" s="198"/>
      <c r="G23" s="199"/>
    </row>
    <row r="24" spans="1:7" ht="15">
      <c r="A24" s="74"/>
      <c r="B24" s="72"/>
      <c r="C24" s="72"/>
      <c r="D24" s="72"/>
      <c r="E24" s="72"/>
      <c r="F24" s="72"/>
      <c r="G24" s="68"/>
    </row>
    <row r="25" spans="1:7" s="1" customFormat="1" ht="15">
      <c r="A25" s="326" t="s">
        <v>118</v>
      </c>
      <c r="B25" s="327"/>
      <c r="C25" s="327"/>
      <c r="D25" s="327"/>
      <c r="E25" s="327"/>
      <c r="F25" s="327"/>
      <c r="G25" s="328"/>
    </row>
    <row r="26" spans="1:7" s="1" customFormat="1" ht="15">
      <c r="A26" s="356"/>
      <c r="B26" s="67"/>
      <c r="C26" s="67"/>
      <c r="D26" s="67"/>
      <c r="E26" s="67"/>
      <c r="F26" s="67"/>
      <c r="G26" s="92"/>
    </row>
    <row r="27" spans="1:7" s="1" customFormat="1" ht="15">
      <c r="A27" s="286"/>
      <c r="B27" s="67"/>
      <c r="C27" s="67"/>
      <c r="D27" s="67"/>
      <c r="E27" s="67"/>
      <c r="F27" s="67"/>
      <c r="G27" s="92"/>
    </row>
    <row r="28" spans="1:7" ht="15">
      <c r="A28" s="286"/>
      <c r="B28" s="67"/>
      <c r="C28" s="67"/>
      <c r="D28" s="67"/>
      <c r="E28" s="67"/>
      <c r="F28" s="67"/>
      <c r="G28" s="92"/>
    </row>
    <row r="29" spans="1:8" ht="15">
      <c r="A29" s="286"/>
      <c r="B29" s="354"/>
      <c r="C29" s="354"/>
      <c r="D29" s="354"/>
      <c r="E29" s="354"/>
      <c r="F29" s="354"/>
      <c r="G29" s="355"/>
      <c r="H29" s="73"/>
    </row>
    <row r="30" spans="1:7" ht="15">
      <c r="A30" s="286"/>
      <c r="B30" s="67"/>
      <c r="C30" s="67"/>
      <c r="D30" s="67"/>
      <c r="E30" s="67"/>
      <c r="F30" s="67"/>
      <c r="G30" s="92"/>
    </row>
    <row r="31" spans="1:7" ht="15">
      <c r="A31" s="286"/>
      <c r="B31" s="354"/>
      <c r="C31" s="354"/>
      <c r="D31" s="354"/>
      <c r="E31" s="354"/>
      <c r="F31" s="354"/>
      <c r="G31" s="355"/>
    </row>
    <row r="32" spans="1:9" ht="15">
      <c r="A32" s="286"/>
      <c r="B32" s="67"/>
      <c r="C32" s="67"/>
      <c r="D32" s="67"/>
      <c r="E32" s="67"/>
      <c r="F32" s="67"/>
      <c r="G32" s="92"/>
      <c r="H32" s="319"/>
      <c r="I32" s="319"/>
    </row>
    <row r="33" spans="1:9" ht="15">
      <c r="A33" s="286"/>
      <c r="B33" s="67"/>
      <c r="C33" s="67"/>
      <c r="D33" s="67"/>
      <c r="E33" s="67"/>
      <c r="F33" s="67"/>
      <c r="G33" s="92"/>
      <c r="H33" s="319"/>
      <c r="I33" s="319"/>
    </row>
    <row r="34" spans="1:7" ht="15">
      <c r="A34" s="286"/>
      <c r="B34" s="354"/>
      <c r="C34" s="354"/>
      <c r="D34" s="354"/>
      <c r="E34" s="354"/>
      <c r="F34" s="354"/>
      <c r="G34" s="355"/>
    </row>
    <row r="35" spans="1:7" s="1" customFormat="1" ht="15">
      <c r="A35" s="286"/>
      <c r="B35" s="67"/>
      <c r="C35" s="67"/>
      <c r="D35" s="67"/>
      <c r="E35" s="67"/>
      <c r="F35" s="67"/>
      <c r="G35" s="92"/>
    </row>
    <row r="36" spans="1:7" s="1" customFormat="1" ht="15">
      <c r="A36" s="200" t="s">
        <v>109</v>
      </c>
      <c r="B36" s="196"/>
      <c r="C36" s="196"/>
      <c r="D36" s="196"/>
      <c r="E36" s="196"/>
      <c r="F36" s="196"/>
      <c r="G36" s="197"/>
    </row>
    <row r="37" spans="1:7" s="1" customFormat="1" ht="15">
      <c r="A37" s="200" t="s">
        <v>102</v>
      </c>
      <c r="B37" s="196"/>
      <c r="C37" s="196"/>
      <c r="D37" s="196"/>
      <c r="E37" s="196"/>
      <c r="F37" s="196"/>
      <c r="G37" s="197"/>
    </row>
    <row r="38" spans="1:7" s="1" customFormat="1" ht="15">
      <c r="A38" s="201" t="s">
        <v>103</v>
      </c>
      <c r="B38" s="198"/>
      <c r="C38" s="198"/>
      <c r="D38" s="198"/>
      <c r="E38" s="198"/>
      <c r="F38" s="198"/>
      <c r="G38" s="199"/>
    </row>
    <row r="40" spans="1:7" s="1" customFormat="1" ht="15">
      <c r="A40" s="320" t="s">
        <v>119</v>
      </c>
      <c r="B40" s="321"/>
      <c r="C40" s="321"/>
      <c r="D40" s="321"/>
      <c r="E40" s="321"/>
      <c r="F40" s="321"/>
      <c r="G40" s="322"/>
    </row>
    <row r="41" spans="1:7" s="1" customFormat="1" ht="15">
      <c r="A41" s="345"/>
      <c r="B41" s="346"/>
      <c r="C41" s="346"/>
      <c r="D41" s="346"/>
      <c r="E41" s="346"/>
      <c r="F41" s="346"/>
      <c r="G41" s="347"/>
    </row>
    <row r="42" spans="1:7" s="1" customFormat="1" ht="15">
      <c r="A42" s="285"/>
      <c r="B42" s="346"/>
      <c r="C42" s="346"/>
      <c r="D42" s="346"/>
      <c r="E42" s="346"/>
      <c r="F42" s="346"/>
      <c r="G42" s="347"/>
    </row>
    <row r="43" spans="1:7" s="1" customFormat="1" ht="15">
      <c r="A43" s="285"/>
      <c r="B43" s="346"/>
      <c r="C43" s="346"/>
      <c r="D43" s="346"/>
      <c r="E43" s="346"/>
      <c r="F43" s="346"/>
      <c r="G43" s="347"/>
    </row>
    <row r="44" spans="1:7" s="1" customFormat="1" ht="15">
      <c r="A44" s="285"/>
      <c r="B44" s="346"/>
      <c r="C44" s="346"/>
      <c r="D44" s="346"/>
      <c r="E44" s="346"/>
      <c r="F44" s="346"/>
      <c r="G44" s="347"/>
    </row>
    <row r="45" spans="1:7" s="1" customFormat="1" ht="15">
      <c r="A45" s="348"/>
      <c r="B45" s="346"/>
      <c r="C45" s="346"/>
      <c r="D45" s="346"/>
      <c r="E45" s="346"/>
      <c r="F45" s="346"/>
      <c r="G45" s="347"/>
    </row>
    <row r="46" spans="1:7" ht="15">
      <c r="A46" s="286"/>
      <c r="B46" s="67"/>
      <c r="C46" s="67"/>
      <c r="D46" s="67"/>
      <c r="E46" s="67"/>
      <c r="F46" s="67"/>
      <c r="G46" s="92"/>
    </row>
    <row r="47" spans="1:7" ht="15">
      <c r="A47" s="286"/>
      <c r="B47" s="67"/>
      <c r="C47" s="67"/>
      <c r="D47" s="67"/>
      <c r="E47" s="67"/>
      <c r="F47" s="67"/>
      <c r="G47" s="92"/>
    </row>
    <row r="48" spans="1:7" ht="15">
      <c r="A48" s="286"/>
      <c r="B48" s="67"/>
      <c r="C48" s="67"/>
      <c r="D48" s="67"/>
      <c r="E48" s="67"/>
      <c r="F48" s="67"/>
      <c r="G48" s="92"/>
    </row>
    <row r="49" spans="1:7" ht="15">
      <c r="A49" s="286"/>
      <c r="B49" s="67"/>
      <c r="C49" s="67"/>
      <c r="D49" s="67"/>
      <c r="E49" s="67"/>
      <c r="F49" s="67"/>
      <c r="G49" s="92"/>
    </row>
    <row r="50" spans="1:7" s="1" customFormat="1" ht="15">
      <c r="A50" s="285"/>
      <c r="B50" s="346"/>
      <c r="C50" s="346"/>
      <c r="D50" s="346"/>
      <c r="E50" s="346"/>
      <c r="F50" s="346"/>
      <c r="G50" s="347"/>
    </row>
    <row r="51" spans="1:7" s="1" customFormat="1" ht="15">
      <c r="A51" s="193" t="s">
        <v>110</v>
      </c>
      <c r="B51" s="349"/>
      <c r="C51" s="349"/>
      <c r="D51" s="349"/>
      <c r="E51" s="349"/>
      <c r="F51" s="349"/>
      <c r="G51" s="350"/>
    </row>
    <row r="52" spans="1:7" s="1" customFormat="1" ht="15">
      <c r="A52" s="193" t="s">
        <v>102</v>
      </c>
      <c r="B52" s="349"/>
      <c r="C52" s="349"/>
      <c r="D52" s="349"/>
      <c r="E52" s="349"/>
      <c r="F52" s="349"/>
      <c r="G52" s="350"/>
    </row>
    <row r="53" spans="1:7" s="1" customFormat="1" ht="15">
      <c r="A53" s="351" t="s">
        <v>103</v>
      </c>
      <c r="B53" s="352"/>
      <c r="C53" s="352"/>
      <c r="D53" s="352"/>
      <c r="E53" s="352"/>
      <c r="F53" s="352"/>
      <c r="G53" s="353"/>
    </row>
    <row r="54" s="1" customFormat="1" ht="15">
      <c r="G54" s="134"/>
    </row>
  </sheetData>
  <mergeCells count="7">
    <mergeCell ref="H32:I32"/>
    <mergeCell ref="H33:I33"/>
    <mergeCell ref="A40:G40"/>
    <mergeCell ref="F4:G4"/>
    <mergeCell ref="F5:G5"/>
    <mergeCell ref="A10:G10"/>
    <mergeCell ref="A25:G25"/>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53"/>
  <sheetViews>
    <sheetView workbookViewId="0" topLeftCell="A1">
      <pane ySplit="8" topLeftCell="A9" activePane="bottomLeft" state="frozen"/>
      <selection pane="bottomLeft" activeCell="A2" sqref="A2"/>
    </sheetView>
  </sheetViews>
  <sheetFormatPr defaultColWidth="8.8515625" defaultRowHeight="15"/>
  <cols>
    <col min="1" max="1" width="60.7109375" style="1" customWidth="1"/>
    <col min="2" max="7" width="11.7109375" style="1" customWidth="1"/>
    <col min="8" max="16384" width="8.8515625" style="1" customWidth="1"/>
  </cols>
  <sheetData>
    <row r="1" ht="18.75">
      <c r="A1" s="222" t="s">
        <v>121</v>
      </c>
    </row>
    <row r="2" spans="5:7" ht="15">
      <c r="E2" s="202" t="s">
        <v>26</v>
      </c>
      <c r="F2" s="203"/>
      <c r="G2" s="203" t="str">
        <f ca="1">CELL("contents",README!I6)</f>
        <v>1.1</v>
      </c>
    </row>
    <row r="3" spans="5:7" ht="15">
      <c r="E3" s="202" t="s">
        <v>22</v>
      </c>
      <c r="F3" s="203"/>
      <c r="G3" s="203" t="str">
        <f ca="1">IF(README!I7="","",CELL("contents",README!I7))</f>
        <v>Coresia</v>
      </c>
    </row>
    <row r="4" spans="5:7" ht="15">
      <c r="E4" s="202" t="s">
        <v>27</v>
      </c>
      <c r="F4" s="323">
        <f ca="1">CELL("contents",README!H8)</f>
        <v>42108</v>
      </c>
      <c r="G4" s="323"/>
    </row>
    <row r="5" spans="5:7" ht="15">
      <c r="E5" s="202" t="s">
        <v>18</v>
      </c>
      <c r="F5" s="323">
        <f ca="1">CELL("contents",README!H9)</f>
        <v>42110</v>
      </c>
      <c r="G5" s="323"/>
    </row>
    <row r="6" spans="5:7" ht="15">
      <c r="E6" s="202" t="s">
        <v>19</v>
      </c>
      <c r="F6" s="203"/>
      <c r="G6" s="203" t="str">
        <f ca="1">IF(README!I10="","",CELL("contents",README!I10))</f>
        <v>RAP workshop</v>
      </c>
    </row>
    <row r="8" spans="1:7" ht="15">
      <c r="A8" s="128" t="s">
        <v>113</v>
      </c>
      <c r="B8" s="52">
        <v>2015</v>
      </c>
      <c r="C8" s="52">
        <v>2016</v>
      </c>
      <c r="D8" s="52">
        <v>2017</v>
      </c>
      <c r="E8" s="52">
        <v>2018</v>
      </c>
      <c r="F8" s="52">
        <v>2019</v>
      </c>
      <c r="G8" s="52">
        <v>2020</v>
      </c>
    </row>
    <row r="9" spans="1:7" ht="15">
      <c r="A9" s="129"/>
      <c r="B9" s="70"/>
      <c r="C9" s="70"/>
      <c r="D9" s="70"/>
      <c r="E9" s="70"/>
      <c r="F9" s="70"/>
      <c r="G9" s="71"/>
    </row>
    <row r="10" spans="1:7" ht="15">
      <c r="A10" s="324" t="s">
        <v>127</v>
      </c>
      <c r="B10" s="324"/>
      <c r="C10" s="324"/>
      <c r="D10" s="324"/>
      <c r="E10" s="324"/>
      <c r="F10" s="324"/>
      <c r="G10" s="324"/>
    </row>
    <row r="11" spans="1:7" ht="15">
      <c r="A11" s="356"/>
      <c r="B11" s="67"/>
      <c r="C11" s="67"/>
      <c r="D11" s="67"/>
      <c r="E11" s="67"/>
      <c r="F11" s="67"/>
      <c r="G11" s="92"/>
    </row>
    <row r="12" spans="1:7" s="53" customFormat="1" ht="15">
      <c r="A12" s="286"/>
      <c r="B12" s="67"/>
      <c r="C12" s="67"/>
      <c r="D12" s="67"/>
      <c r="E12" s="67"/>
      <c r="F12" s="67"/>
      <c r="G12" s="92"/>
    </row>
    <row r="13" spans="1:8" s="53" customFormat="1" ht="15">
      <c r="A13" s="286"/>
      <c r="B13" s="354"/>
      <c r="C13" s="354"/>
      <c r="D13" s="354"/>
      <c r="E13" s="354"/>
      <c r="F13" s="354"/>
      <c r="G13" s="355"/>
      <c r="H13" s="73"/>
    </row>
    <row r="14" spans="1:7" s="53" customFormat="1" ht="15">
      <c r="A14" s="286"/>
      <c r="B14" s="67"/>
      <c r="C14" s="67"/>
      <c r="D14" s="67"/>
      <c r="E14" s="67"/>
      <c r="F14" s="67"/>
      <c r="G14" s="92"/>
    </row>
    <row r="15" spans="1:7" s="53" customFormat="1" ht="15">
      <c r="A15" s="286"/>
      <c r="B15" s="354"/>
      <c r="C15" s="354"/>
      <c r="D15" s="354"/>
      <c r="E15" s="354"/>
      <c r="F15" s="354"/>
      <c r="G15" s="355"/>
    </row>
    <row r="16" spans="1:7" s="53" customFormat="1" ht="15">
      <c r="A16" s="286"/>
      <c r="B16" s="67"/>
      <c r="C16" s="67"/>
      <c r="D16" s="67"/>
      <c r="E16" s="67"/>
      <c r="F16" s="67"/>
      <c r="G16" s="92"/>
    </row>
    <row r="17" spans="1:7" s="53" customFormat="1" ht="15">
      <c r="A17" s="286"/>
      <c r="B17" s="67"/>
      <c r="C17" s="67"/>
      <c r="D17" s="67"/>
      <c r="E17" s="67"/>
      <c r="F17" s="67"/>
      <c r="G17" s="92"/>
    </row>
    <row r="18" spans="1:7" s="53" customFormat="1" ht="15">
      <c r="A18" s="286"/>
      <c r="B18" s="354"/>
      <c r="C18" s="354"/>
      <c r="D18" s="354"/>
      <c r="E18" s="354"/>
      <c r="F18" s="354"/>
      <c r="G18" s="355"/>
    </row>
    <row r="19" spans="1:7" s="53" customFormat="1" ht="15">
      <c r="A19" s="286"/>
      <c r="B19" s="67"/>
      <c r="C19" s="67"/>
      <c r="D19" s="67"/>
      <c r="E19" s="67"/>
      <c r="F19" s="67"/>
      <c r="G19" s="92"/>
    </row>
    <row r="20" spans="1:7" s="53" customFormat="1" ht="15">
      <c r="A20" s="286"/>
      <c r="B20" s="67"/>
      <c r="C20" s="67"/>
      <c r="D20" s="67"/>
      <c r="E20" s="67"/>
      <c r="F20" s="67"/>
      <c r="G20" s="92"/>
    </row>
    <row r="21" spans="1:7" ht="15">
      <c r="A21" s="200" t="s">
        <v>108</v>
      </c>
      <c r="B21" s="196"/>
      <c r="C21" s="196"/>
      <c r="D21" s="196"/>
      <c r="E21" s="196"/>
      <c r="F21" s="196"/>
      <c r="G21" s="197"/>
    </row>
    <row r="22" spans="1:7" ht="15">
      <c r="A22" s="200" t="s">
        <v>102</v>
      </c>
      <c r="B22" s="196"/>
      <c r="C22" s="196"/>
      <c r="D22" s="196"/>
      <c r="E22" s="196"/>
      <c r="F22" s="196"/>
      <c r="G22" s="197"/>
    </row>
    <row r="23" spans="1:7" ht="15">
      <c r="A23" s="201" t="s">
        <v>103</v>
      </c>
      <c r="B23" s="198"/>
      <c r="C23" s="198"/>
      <c r="D23" s="198"/>
      <c r="E23" s="198"/>
      <c r="F23" s="198"/>
      <c r="G23" s="199"/>
    </row>
    <row r="24" spans="1:8" ht="15">
      <c r="A24" s="130"/>
      <c r="B24" s="99"/>
      <c r="C24" s="99"/>
      <c r="D24" s="99"/>
      <c r="E24" s="99"/>
      <c r="F24" s="99"/>
      <c r="G24" s="100"/>
      <c r="H24" s="35"/>
    </row>
    <row r="25" spans="1:7" ht="15">
      <c r="A25" s="324" t="s">
        <v>128</v>
      </c>
      <c r="B25" s="324"/>
      <c r="C25" s="324"/>
      <c r="D25" s="324"/>
      <c r="E25" s="324"/>
      <c r="F25" s="324"/>
      <c r="G25" s="324"/>
    </row>
    <row r="26" spans="1:7" ht="15">
      <c r="A26" s="356"/>
      <c r="B26" s="67"/>
      <c r="C26" s="67"/>
      <c r="D26" s="67"/>
      <c r="E26" s="67"/>
      <c r="F26" s="67"/>
      <c r="G26" s="92"/>
    </row>
    <row r="27" spans="1:7" s="53" customFormat="1" ht="15">
      <c r="A27" s="286"/>
      <c r="B27" s="67"/>
      <c r="C27" s="67"/>
      <c r="D27" s="67"/>
      <c r="E27" s="67"/>
      <c r="F27" s="67"/>
      <c r="G27" s="92"/>
    </row>
    <row r="28" spans="1:8" s="53" customFormat="1" ht="15">
      <c r="A28" s="286"/>
      <c r="B28" s="354"/>
      <c r="C28" s="354"/>
      <c r="D28" s="354"/>
      <c r="E28" s="354"/>
      <c r="F28" s="354"/>
      <c r="G28" s="355"/>
      <c r="H28" s="73"/>
    </row>
    <row r="29" spans="1:7" s="53" customFormat="1" ht="15">
      <c r="A29" s="286"/>
      <c r="B29" s="67"/>
      <c r="C29" s="67"/>
      <c r="D29" s="67"/>
      <c r="E29" s="67"/>
      <c r="F29" s="67"/>
      <c r="G29" s="92"/>
    </row>
    <row r="30" spans="1:7" s="53" customFormat="1" ht="15">
      <c r="A30" s="286"/>
      <c r="B30" s="354"/>
      <c r="C30" s="354"/>
      <c r="D30" s="354"/>
      <c r="E30" s="354"/>
      <c r="F30" s="354"/>
      <c r="G30" s="355"/>
    </row>
    <row r="31" spans="1:7" s="53" customFormat="1" ht="15">
      <c r="A31" s="286"/>
      <c r="B31" s="67"/>
      <c r="C31" s="67"/>
      <c r="D31" s="67"/>
      <c r="E31" s="67"/>
      <c r="F31" s="67"/>
      <c r="G31" s="92"/>
    </row>
    <row r="32" spans="1:7" s="53" customFormat="1" ht="15">
      <c r="A32" s="286"/>
      <c r="B32" s="67"/>
      <c r="C32" s="67"/>
      <c r="D32" s="67"/>
      <c r="E32" s="67"/>
      <c r="F32" s="67"/>
      <c r="G32" s="92"/>
    </row>
    <row r="33" spans="1:7" s="53" customFormat="1" ht="15">
      <c r="A33" s="286"/>
      <c r="B33" s="354"/>
      <c r="C33" s="354"/>
      <c r="D33" s="354"/>
      <c r="E33" s="354"/>
      <c r="F33" s="354"/>
      <c r="G33" s="355"/>
    </row>
    <row r="34" spans="1:7" s="53" customFormat="1" ht="15">
      <c r="A34" s="286"/>
      <c r="B34" s="67"/>
      <c r="C34" s="67"/>
      <c r="D34" s="67"/>
      <c r="E34" s="67"/>
      <c r="F34" s="67"/>
      <c r="G34" s="92"/>
    </row>
    <row r="35" spans="1:7" s="53" customFormat="1" ht="15">
      <c r="A35" s="286"/>
      <c r="B35" s="67"/>
      <c r="C35" s="67"/>
      <c r="D35" s="67"/>
      <c r="E35" s="67"/>
      <c r="F35" s="67"/>
      <c r="G35" s="92"/>
    </row>
    <row r="36" spans="1:7" ht="15">
      <c r="A36" s="200" t="s">
        <v>109</v>
      </c>
      <c r="B36" s="196"/>
      <c r="C36" s="196"/>
      <c r="D36" s="196"/>
      <c r="E36" s="196"/>
      <c r="F36" s="196"/>
      <c r="G36" s="197"/>
    </row>
    <row r="37" spans="1:7" ht="15">
      <c r="A37" s="200" t="s">
        <v>102</v>
      </c>
      <c r="B37" s="196"/>
      <c r="C37" s="196"/>
      <c r="D37" s="196"/>
      <c r="E37" s="196"/>
      <c r="F37" s="196"/>
      <c r="G37" s="197"/>
    </row>
    <row r="38" spans="1:7" ht="15">
      <c r="A38" s="201" t="s">
        <v>103</v>
      </c>
      <c r="B38" s="198"/>
      <c r="C38" s="198"/>
      <c r="D38" s="198"/>
      <c r="E38" s="198"/>
      <c r="F38" s="198"/>
      <c r="G38" s="199"/>
    </row>
    <row r="39" spans="1:8" ht="15">
      <c r="A39" s="130"/>
      <c r="B39" s="99"/>
      <c r="C39" s="99"/>
      <c r="D39" s="99"/>
      <c r="E39" s="99"/>
      <c r="F39" s="99"/>
      <c r="G39" s="100"/>
      <c r="H39" s="35"/>
    </row>
    <row r="40" spans="1:7" ht="15">
      <c r="A40" s="324" t="s">
        <v>129</v>
      </c>
      <c r="B40" s="324"/>
      <c r="C40" s="324"/>
      <c r="D40" s="324"/>
      <c r="E40" s="324"/>
      <c r="F40" s="324"/>
      <c r="G40" s="324"/>
    </row>
    <row r="41" spans="1:7" ht="15">
      <c r="A41" s="356"/>
      <c r="B41" s="67"/>
      <c r="C41" s="67"/>
      <c r="D41" s="67"/>
      <c r="E41" s="67"/>
      <c r="F41" s="67"/>
      <c r="G41" s="92"/>
    </row>
    <row r="42" spans="1:7" s="53" customFormat="1" ht="15">
      <c r="A42" s="286"/>
      <c r="B42" s="67"/>
      <c r="C42" s="67"/>
      <c r="D42" s="67"/>
      <c r="E42" s="67"/>
      <c r="F42" s="67"/>
      <c r="G42" s="92"/>
    </row>
    <row r="43" spans="1:7" s="53" customFormat="1" ht="15">
      <c r="A43" s="286"/>
      <c r="B43" s="67"/>
      <c r="C43" s="67"/>
      <c r="D43" s="67"/>
      <c r="E43" s="67"/>
      <c r="F43" s="67"/>
      <c r="G43" s="92"/>
    </row>
    <row r="44" spans="1:7" s="53" customFormat="1" ht="15">
      <c r="A44" s="286"/>
      <c r="B44" s="67"/>
      <c r="C44" s="67"/>
      <c r="D44" s="67"/>
      <c r="E44" s="67"/>
      <c r="F44" s="67"/>
      <c r="G44" s="92"/>
    </row>
    <row r="45" spans="1:7" s="53" customFormat="1" ht="15">
      <c r="A45" s="286"/>
      <c r="B45" s="354"/>
      <c r="C45" s="354"/>
      <c r="D45" s="354"/>
      <c r="E45" s="354"/>
      <c r="F45" s="354"/>
      <c r="G45" s="355"/>
    </row>
    <row r="46" spans="1:7" s="53" customFormat="1" ht="15">
      <c r="A46" s="286"/>
      <c r="B46" s="67"/>
      <c r="C46" s="67"/>
      <c r="D46" s="67"/>
      <c r="E46" s="67"/>
      <c r="F46" s="67"/>
      <c r="G46" s="92"/>
    </row>
    <row r="47" spans="1:7" s="53" customFormat="1" ht="15">
      <c r="A47" s="286"/>
      <c r="B47" s="67"/>
      <c r="C47" s="67"/>
      <c r="D47" s="67"/>
      <c r="E47" s="67"/>
      <c r="F47" s="67"/>
      <c r="G47" s="92"/>
    </row>
    <row r="48" spans="1:7" s="53" customFormat="1" ht="15">
      <c r="A48" s="286"/>
      <c r="B48" s="67"/>
      <c r="C48" s="67"/>
      <c r="D48" s="67"/>
      <c r="E48" s="67"/>
      <c r="F48" s="67"/>
      <c r="G48" s="92"/>
    </row>
    <row r="49" spans="1:7" s="53" customFormat="1" ht="15">
      <c r="A49" s="286"/>
      <c r="B49" s="67"/>
      <c r="C49" s="67"/>
      <c r="D49" s="67"/>
      <c r="E49" s="67"/>
      <c r="F49" s="67"/>
      <c r="G49" s="92"/>
    </row>
    <row r="50" spans="1:7" ht="15">
      <c r="A50" s="286"/>
      <c r="B50" s="67"/>
      <c r="C50" s="67"/>
      <c r="D50" s="67"/>
      <c r="E50" s="67"/>
      <c r="F50" s="67"/>
      <c r="G50" s="92"/>
    </row>
    <row r="51" spans="1:7" ht="15">
      <c r="A51" s="200" t="s">
        <v>110</v>
      </c>
      <c r="B51" s="196"/>
      <c r="C51" s="196"/>
      <c r="D51" s="196"/>
      <c r="E51" s="196"/>
      <c r="F51" s="196"/>
      <c r="G51" s="197"/>
    </row>
    <row r="52" spans="1:7" ht="15">
      <c r="A52" s="200" t="s">
        <v>102</v>
      </c>
      <c r="B52" s="196"/>
      <c r="C52" s="196"/>
      <c r="D52" s="196"/>
      <c r="E52" s="196"/>
      <c r="F52" s="196"/>
      <c r="G52" s="197"/>
    </row>
    <row r="53" spans="1:7" ht="15">
      <c r="A53" s="201" t="s">
        <v>103</v>
      </c>
      <c r="B53" s="198"/>
      <c r="C53" s="198"/>
      <c r="D53" s="198"/>
      <c r="E53" s="198"/>
      <c r="F53" s="198"/>
      <c r="G53" s="199"/>
    </row>
  </sheetData>
  <mergeCells count="5">
    <mergeCell ref="F4:G4"/>
    <mergeCell ref="F5:G5"/>
    <mergeCell ref="A10:G10"/>
    <mergeCell ref="A40:G40"/>
    <mergeCell ref="A25:G25"/>
  </mergeCells>
  <printOptions/>
  <pageMargins left="0.7" right="0.7" top="0.75" bottom="0.75" header="0.3" footer="0.3"/>
  <pageSetup horizontalDpi="600" verticalDpi="600" orientation="portrait" paperSize="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57"/>
  <sheetViews>
    <sheetView workbookViewId="0" topLeftCell="A1">
      <pane ySplit="8" topLeftCell="A9" activePane="bottomLeft" state="frozen"/>
      <selection pane="bottomLeft" activeCell="A2" sqref="A2"/>
    </sheetView>
  </sheetViews>
  <sheetFormatPr defaultColWidth="8.8515625" defaultRowHeight="15"/>
  <cols>
    <col min="1" max="1" width="60.7109375" style="1" customWidth="1"/>
    <col min="2" max="7" width="11.7109375" style="1" customWidth="1"/>
    <col min="8" max="8" width="10.7109375" style="1" bestFit="1" customWidth="1"/>
    <col min="9" max="16384" width="8.8515625" style="1" customWidth="1"/>
  </cols>
  <sheetData>
    <row r="1" ht="18.75">
      <c r="A1" s="222" t="s">
        <v>122</v>
      </c>
    </row>
    <row r="2" spans="1:7" ht="15">
      <c r="A2" s="35"/>
      <c r="E2" s="202" t="s">
        <v>26</v>
      </c>
      <c r="F2" s="203"/>
      <c r="G2" s="203" t="str">
        <f ca="1">CELL("contents",README!I6)</f>
        <v>1.1</v>
      </c>
    </row>
    <row r="3" spans="1:7" ht="15">
      <c r="A3" s="48"/>
      <c r="E3" s="202" t="s">
        <v>22</v>
      </c>
      <c r="F3" s="203"/>
      <c r="G3" s="203" t="str">
        <f ca="1">IF(README!I7="","",CELL("contents",README!I7))</f>
        <v>Coresia</v>
      </c>
    </row>
    <row r="4" spans="5:7" ht="15">
      <c r="E4" s="202" t="s">
        <v>27</v>
      </c>
      <c r="F4" s="323">
        <f ca="1">CELL("contents",README!H8)</f>
        <v>42108</v>
      </c>
      <c r="G4" s="323"/>
    </row>
    <row r="5" spans="5:7" ht="15">
      <c r="E5" s="202" t="s">
        <v>18</v>
      </c>
      <c r="F5" s="323">
        <f ca="1">CELL("contents",README!H9)</f>
        <v>42110</v>
      </c>
      <c r="G5" s="323"/>
    </row>
    <row r="6" spans="5:7" ht="15">
      <c r="E6" s="202" t="s">
        <v>19</v>
      </c>
      <c r="F6" s="203"/>
      <c r="G6" s="203" t="str">
        <f ca="1">IF(README!I10="","",CELL("contents",README!I10))</f>
        <v>RAP workshop</v>
      </c>
    </row>
    <row r="8" spans="1:7" ht="15">
      <c r="A8" s="128" t="s">
        <v>113</v>
      </c>
      <c r="B8" s="115">
        <v>2015</v>
      </c>
      <c r="C8" s="115">
        <v>2016</v>
      </c>
      <c r="D8" s="115">
        <v>2017</v>
      </c>
      <c r="E8" s="115">
        <v>2018</v>
      </c>
      <c r="F8" s="115">
        <v>2019</v>
      </c>
      <c r="G8" s="115">
        <v>2020</v>
      </c>
    </row>
    <row r="9" spans="1:7" ht="15">
      <c r="A9" s="7"/>
      <c r="B9" s="4"/>
      <c r="C9" s="4"/>
      <c r="D9" s="4"/>
      <c r="E9" s="4"/>
      <c r="F9" s="4"/>
      <c r="G9" s="8"/>
    </row>
    <row r="10" spans="1:7" ht="15">
      <c r="A10" s="320" t="s">
        <v>130</v>
      </c>
      <c r="B10" s="321"/>
      <c r="C10" s="321"/>
      <c r="D10" s="321"/>
      <c r="E10" s="321"/>
      <c r="F10" s="321"/>
      <c r="G10" s="322"/>
    </row>
    <row r="11" spans="1:7" ht="15">
      <c r="A11" s="356"/>
      <c r="B11" s="67"/>
      <c r="C11" s="67"/>
      <c r="D11" s="67"/>
      <c r="E11" s="67"/>
      <c r="F11" s="67"/>
      <c r="G11" s="92"/>
    </row>
    <row r="12" spans="1:7" ht="15">
      <c r="A12" s="286"/>
      <c r="B12" s="67"/>
      <c r="C12" s="67"/>
      <c r="D12" s="67"/>
      <c r="E12" s="67"/>
      <c r="F12" s="67"/>
      <c r="G12" s="92"/>
    </row>
    <row r="13" spans="1:7" ht="15">
      <c r="A13" s="286"/>
      <c r="B13" s="360"/>
      <c r="C13" s="360"/>
      <c r="D13" s="360"/>
      <c r="E13" s="360"/>
      <c r="F13" s="360"/>
      <c r="G13" s="361"/>
    </row>
    <row r="14" spans="1:7" ht="15">
      <c r="A14" s="286"/>
      <c r="B14" s="360"/>
      <c r="C14" s="360"/>
      <c r="D14" s="360"/>
      <c r="E14" s="360"/>
      <c r="F14" s="360"/>
      <c r="G14" s="361"/>
    </row>
    <row r="15" spans="1:7" ht="15">
      <c r="A15" s="286"/>
      <c r="B15" s="67"/>
      <c r="C15" s="67"/>
      <c r="D15" s="67"/>
      <c r="E15" s="67"/>
      <c r="F15" s="67"/>
      <c r="G15" s="92"/>
    </row>
    <row r="16" spans="1:7" ht="15">
      <c r="A16" s="286"/>
      <c r="B16" s="354"/>
      <c r="C16" s="354"/>
      <c r="D16" s="354"/>
      <c r="E16" s="354"/>
      <c r="F16" s="354"/>
      <c r="G16" s="355"/>
    </row>
    <row r="17" spans="1:7" ht="15">
      <c r="A17" s="286"/>
      <c r="B17" s="67"/>
      <c r="C17" s="67"/>
      <c r="D17" s="67"/>
      <c r="E17" s="67"/>
      <c r="F17" s="67"/>
      <c r="G17" s="92"/>
    </row>
    <row r="18" spans="1:7" s="53" customFormat="1" ht="15">
      <c r="A18" s="286"/>
      <c r="B18" s="354"/>
      <c r="C18" s="354"/>
      <c r="D18" s="354"/>
      <c r="E18" s="354"/>
      <c r="F18" s="354"/>
      <c r="G18" s="355"/>
    </row>
    <row r="19" spans="1:7" s="53" customFormat="1" ht="15">
      <c r="A19" s="286"/>
      <c r="B19" s="67"/>
      <c r="C19" s="67"/>
      <c r="D19" s="67"/>
      <c r="E19" s="67"/>
      <c r="F19" s="67"/>
      <c r="G19" s="92"/>
    </row>
    <row r="20" spans="1:7" ht="15">
      <c r="A20" s="286"/>
      <c r="B20" s="67"/>
      <c r="C20" s="67"/>
      <c r="D20" s="67"/>
      <c r="E20" s="67"/>
      <c r="F20" s="67"/>
      <c r="G20" s="92"/>
    </row>
    <row r="21" spans="1:7" ht="15">
      <c r="A21" s="200" t="s">
        <v>108</v>
      </c>
      <c r="B21" s="196"/>
      <c r="C21" s="196"/>
      <c r="D21" s="196"/>
      <c r="E21" s="196"/>
      <c r="F21" s="196"/>
      <c r="G21" s="197"/>
    </row>
    <row r="22" spans="1:7" ht="15">
      <c r="A22" s="200" t="s">
        <v>102</v>
      </c>
      <c r="B22" s="196"/>
      <c r="C22" s="196"/>
      <c r="D22" s="196"/>
      <c r="E22" s="196"/>
      <c r="F22" s="196"/>
      <c r="G22" s="197"/>
    </row>
    <row r="23" spans="1:7" ht="15">
      <c r="A23" s="201" t="s">
        <v>115</v>
      </c>
      <c r="B23" s="198"/>
      <c r="C23" s="198"/>
      <c r="D23" s="198"/>
      <c r="E23" s="198"/>
      <c r="F23" s="198"/>
      <c r="G23" s="199"/>
    </row>
    <row r="24" spans="1:7" ht="15">
      <c r="A24" s="47"/>
      <c r="B24" s="48"/>
      <c r="C24" s="48"/>
      <c r="D24" s="48"/>
      <c r="E24" s="48"/>
      <c r="F24" s="48"/>
      <c r="G24" s="79"/>
    </row>
    <row r="25" spans="1:7" ht="15">
      <c r="A25" s="320" t="s">
        <v>131</v>
      </c>
      <c r="B25" s="321"/>
      <c r="C25" s="321"/>
      <c r="D25" s="321"/>
      <c r="E25" s="321"/>
      <c r="F25" s="321"/>
      <c r="G25" s="322"/>
    </row>
    <row r="26" spans="1:7" ht="15">
      <c r="A26" s="356"/>
      <c r="B26" s="67"/>
      <c r="C26" s="67"/>
      <c r="D26" s="67"/>
      <c r="E26" s="67"/>
      <c r="F26" s="67"/>
      <c r="G26" s="92"/>
    </row>
    <row r="27" spans="1:7" ht="15">
      <c r="A27" s="286"/>
      <c r="B27" s="67"/>
      <c r="C27" s="67"/>
      <c r="D27" s="67"/>
      <c r="E27" s="67"/>
      <c r="F27" s="67"/>
      <c r="G27" s="92"/>
    </row>
    <row r="28" spans="1:7" ht="15">
      <c r="A28" s="286"/>
      <c r="B28" s="67"/>
      <c r="C28" s="67"/>
      <c r="D28" s="67"/>
      <c r="E28" s="67"/>
      <c r="F28" s="67"/>
      <c r="G28" s="92"/>
    </row>
    <row r="29" spans="1:7" ht="15">
      <c r="A29" s="286"/>
      <c r="B29" s="67"/>
      <c r="C29" s="67"/>
      <c r="D29" s="67"/>
      <c r="E29" s="67"/>
      <c r="F29" s="67"/>
      <c r="G29" s="92"/>
    </row>
    <row r="30" spans="1:7" s="53" customFormat="1" ht="15">
      <c r="A30" s="286"/>
      <c r="B30" s="354"/>
      <c r="C30" s="354"/>
      <c r="D30" s="354"/>
      <c r="E30" s="354"/>
      <c r="F30" s="354"/>
      <c r="G30" s="355"/>
    </row>
    <row r="31" spans="1:7" s="53" customFormat="1" ht="15">
      <c r="A31" s="286"/>
      <c r="B31" s="67"/>
      <c r="C31" s="67"/>
      <c r="D31" s="67"/>
      <c r="E31" s="67"/>
      <c r="F31" s="67"/>
      <c r="G31" s="92"/>
    </row>
    <row r="32" spans="1:7" s="53" customFormat="1" ht="15">
      <c r="A32" s="286"/>
      <c r="B32" s="67"/>
      <c r="C32" s="67"/>
      <c r="D32" s="67"/>
      <c r="E32" s="67"/>
      <c r="F32" s="67"/>
      <c r="G32" s="92"/>
    </row>
    <row r="33" spans="1:7" s="53" customFormat="1" ht="15">
      <c r="A33" s="286"/>
      <c r="B33" s="67"/>
      <c r="C33" s="67"/>
      <c r="D33" s="67"/>
      <c r="E33" s="67"/>
      <c r="F33" s="67"/>
      <c r="G33" s="92"/>
    </row>
    <row r="34" spans="1:7" s="53" customFormat="1" ht="15">
      <c r="A34" s="94"/>
      <c r="B34" s="67"/>
      <c r="C34" s="67"/>
      <c r="D34" s="67"/>
      <c r="E34" s="67"/>
      <c r="F34" s="67"/>
      <c r="G34" s="92"/>
    </row>
    <row r="35" spans="1:7" ht="15">
      <c r="A35" s="286"/>
      <c r="B35" s="67"/>
      <c r="C35" s="67"/>
      <c r="D35" s="67"/>
      <c r="E35" s="67"/>
      <c r="F35" s="67"/>
      <c r="G35" s="92"/>
    </row>
    <row r="36" spans="1:7" ht="15">
      <c r="A36" s="200" t="s">
        <v>109</v>
      </c>
      <c r="B36" s="194"/>
      <c r="C36" s="194"/>
      <c r="D36" s="194"/>
      <c r="E36" s="194"/>
      <c r="F36" s="194"/>
      <c r="G36" s="195"/>
    </row>
    <row r="37" spans="1:7" ht="15">
      <c r="A37" s="200" t="s">
        <v>102</v>
      </c>
      <c r="B37" s="196"/>
      <c r="C37" s="196"/>
      <c r="D37" s="196"/>
      <c r="E37" s="196"/>
      <c r="F37" s="196"/>
      <c r="G37" s="197"/>
    </row>
    <row r="38" spans="1:7" ht="15">
      <c r="A38" s="201" t="s">
        <v>103</v>
      </c>
      <c r="B38" s="198"/>
      <c r="C38" s="198"/>
      <c r="D38" s="198"/>
      <c r="E38" s="198"/>
      <c r="F38" s="198"/>
      <c r="G38" s="199"/>
    </row>
    <row r="39" spans="1:7" ht="15">
      <c r="A39" s="47"/>
      <c r="B39" s="48"/>
      <c r="C39" s="48"/>
      <c r="D39" s="48"/>
      <c r="E39" s="48"/>
      <c r="F39" s="48"/>
      <c r="G39" s="79"/>
    </row>
    <row r="40" spans="1:7" ht="15">
      <c r="A40" s="320" t="s">
        <v>132</v>
      </c>
      <c r="B40" s="321"/>
      <c r="C40" s="321"/>
      <c r="D40" s="321"/>
      <c r="E40" s="321"/>
      <c r="F40" s="321"/>
      <c r="G40" s="322"/>
    </row>
    <row r="41" spans="1:7" ht="15">
      <c r="A41" s="356"/>
      <c r="B41" s="67"/>
      <c r="C41" s="67"/>
      <c r="D41" s="67"/>
      <c r="E41" s="67"/>
      <c r="F41" s="67"/>
      <c r="G41" s="92"/>
    </row>
    <row r="42" spans="1:7" ht="15">
      <c r="A42" s="286"/>
      <c r="B42" s="67"/>
      <c r="C42" s="67"/>
      <c r="D42" s="67"/>
      <c r="E42" s="67"/>
      <c r="F42" s="67"/>
      <c r="G42" s="92"/>
    </row>
    <row r="43" spans="1:7" ht="15">
      <c r="A43" s="286"/>
      <c r="B43" s="354"/>
      <c r="C43" s="354"/>
      <c r="D43" s="354"/>
      <c r="E43" s="354"/>
      <c r="F43" s="354"/>
      <c r="G43" s="355"/>
    </row>
    <row r="44" spans="1:7" ht="15">
      <c r="A44" s="286"/>
      <c r="B44" s="354"/>
      <c r="C44" s="354"/>
      <c r="D44" s="354"/>
      <c r="E44" s="354"/>
      <c r="F44" s="354"/>
      <c r="G44" s="355"/>
    </row>
    <row r="45" spans="1:7" s="53" customFormat="1" ht="15">
      <c r="A45" s="286"/>
      <c r="B45" s="67"/>
      <c r="C45" s="67"/>
      <c r="D45" s="67"/>
      <c r="E45" s="67"/>
      <c r="F45" s="67"/>
      <c r="G45" s="92"/>
    </row>
    <row r="46" spans="1:7" s="53" customFormat="1" ht="15">
      <c r="A46" s="286"/>
      <c r="B46" s="354"/>
      <c r="C46" s="354"/>
      <c r="D46" s="354"/>
      <c r="E46" s="354"/>
      <c r="F46" s="354"/>
      <c r="G46" s="355"/>
    </row>
    <row r="47" spans="1:7" s="53" customFormat="1" ht="15">
      <c r="A47" s="286"/>
      <c r="B47" s="67"/>
      <c r="C47" s="67"/>
      <c r="D47" s="67"/>
      <c r="E47" s="67"/>
      <c r="F47" s="67"/>
      <c r="G47" s="92"/>
    </row>
    <row r="48" spans="1:7" s="53" customFormat="1" ht="15">
      <c r="A48" s="286"/>
      <c r="B48" s="67"/>
      <c r="C48" s="67"/>
      <c r="D48" s="67"/>
      <c r="E48" s="67"/>
      <c r="F48" s="67"/>
      <c r="G48" s="92"/>
    </row>
    <row r="49" spans="1:7" s="53" customFormat="1" ht="15">
      <c r="A49" s="286"/>
      <c r="B49" s="67"/>
      <c r="C49" s="67"/>
      <c r="D49" s="67"/>
      <c r="E49" s="67"/>
      <c r="F49" s="67"/>
      <c r="G49" s="92"/>
    </row>
    <row r="50" spans="1:7" s="53" customFormat="1" ht="15">
      <c r="A50" s="286"/>
      <c r="B50" s="67"/>
      <c r="C50" s="67"/>
      <c r="D50" s="67"/>
      <c r="E50" s="67"/>
      <c r="F50" s="67"/>
      <c r="G50" s="92"/>
    </row>
    <row r="51" spans="1:7" ht="15">
      <c r="A51" s="200" t="s">
        <v>110</v>
      </c>
      <c r="B51" s="196"/>
      <c r="C51" s="196"/>
      <c r="D51" s="196"/>
      <c r="E51" s="196"/>
      <c r="F51" s="196"/>
      <c r="G51" s="197"/>
    </row>
    <row r="52" spans="1:7" ht="15">
      <c r="A52" s="200" t="s">
        <v>102</v>
      </c>
      <c r="B52" s="196"/>
      <c r="C52" s="196"/>
      <c r="D52" s="196"/>
      <c r="E52" s="196"/>
      <c r="F52" s="196"/>
      <c r="G52" s="197"/>
    </row>
    <row r="53" spans="1:7" ht="15">
      <c r="A53" s="201" t="s">
        <v>103</v>
      </c>
      <c r="B53" s="198"/>
      <c r="C53" s="198"/>
      <c r="D53" s="198"/>
      <c r="E53" s="198"/>
      <c r="F53" s="198"/>
      <c r="G53" s="199"/>
    </row>
    <row r="56" ht="15">
      <c r="G56" s="134"/>
    </row>
    <row r="57" ht="15">
      <c r="G57" s="134"/>
    </row>
  </sheetData>
  <mergeCells count="5">
    <mergeCell ref="F4:G4"/>
    <mergeCell ref="F5:G5"/>
    <mergeCell ref="A25:G25"/>
    <mergeCell ref="A10:G10"/>
    <mergeCell ref="A40:G40"/>
  </mergeCells>
  <printOptions/>
  <pageMargins left="0.7" right="0.7" top="0.75" bottom="0.75" header="0.3" footer="0.3"/>
  <pageSetup horizontalDpi="600" verticalDpi="600" orientation="portrait" paperSize="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54"/>
  <sheetViews>
    <sheetView workbookViewId="0" topLeftCell="A1">
      <pane ySplit="8" topLeftCell="A9" activePane="bottomLeft" state="frozen"/>
      <selection pane="bottomLeft" activeCell="A2" sqref="A2"/>
    </sheetView>
  </sheetViews>
  <sheetFormatPr defaultColWidth="8.8515625" defaultRowHeight="15"/>
  <cols>
    <col min="1" max="1" width="60.7109375" style="53" customWidth="1"/>
    <col min="2" max="7" width="11.7109375" style="53" customWidth="1"/>
    <col min="8" max="9" width="10.140625" style="53" bestFit="1" customWidth="1"/>
    <col min="10" max="16384" width="8.8515625" style="53" customWidth="1"/>
  </cols>
  <sheetData>
    <row r="1" spans="1:7" ht="18.75">
      <c r="A1" s="222" t="s">
        <v>123</v>
      </c>
      <c r="B1" s="1"/>
      <c r="C1" s="1"/>
      <c r="D1" s="1"/>
      <c r="E1" s="1"/>
      <c r="F1" s="1"/>
      <c r="G1" s="1"/>
    </row>
    <row r="2" spans="1:7" ht="15">
      <c r="A2" s="35"/>
      <c r="B2" s="1"/>
      <c r="C2" s="1"/>
      <c r="D2" s="1"/>
      <c r="E2" s="202" t="s">
        <v>26</v>
      </c>
      <c r="F2" s="203"/>
      <c r="G2" s="203" t="str">
        <f ca="1">CELL("contents",README!I6)</f>
        <v>1.1</v>
      </c>
    </row>
    <row r="3" spans="1:7" ht="15">
      <c r="A3" s="35"/>
      <c r="B3" s="1"/>
      <c r="C3" s="1"/>
      <c r="D3" s="1"/>
      <c r="E3" s="202" t="s">
        <v>22</v>
      </c>
      <c r="F3" s="203"/>
      <c r="G3" s="203" t="str">
        <f ca="1">IF(README!I7="","",CELL("contents",README!I7))</f>
        <v>Coresia</v>
      </c>
    </row>
    <row r="4" spans="1:7" ht="15">
      <c r="A4" s="1"/>
      <c r="B4" s="1"/>
      <c r="C4" s="1"/>
      <c r="D4" s="1"/>
      <c r="E4" s="202" t="s">
        <v>27</v>
      </c>
      <c r="F4" s="323">
        <f ca="1">CELL("contents",README!H8)</f>
        <v>42108</v>
      </c>
      <c r="G4" s="323"/>
    </row>
    <row r="5" spans="1:7" ht="15">
      <c r="A5" s="113"/>
      <c r="B5" s="1"/>
      <c r="C5" s="1"/>
      <c r="D5" s="1"/>
      <c r="E5" s="202" t="s">
        <v>18</v>
      </c>
      <c r="F5" s="323">
        <f ca="1">CELL("contents",README!H9)</f>
        <v>42110</v>
      </c>
      <c r="G5" s="323"/>
    </row>
    <row r="6" spans="1:7" ht="15">
      <c r="A6" s="1"/>
      <c r="B6" s="1"/>
      <c r="C6" s="1"/>
      <c r="D6" s="1"/>
      <c r="E6" s="202" t="s">
        <v>19</v>
      </c>
      <c r="F6" s="203"/>
      <c r="G6" s="203" t="str">
        <f ca="1">IF(README!I10="","",CELL("contents",README!I10))</f>
        <v>RAP workshop</v>
      </c>
    </row>
    <row r="7" spans="1:7" ht="15">
      <c r="A7" s="1"/>
      <c r="B7" s="1"/>
      <c r="C7" s="1"/>
      <c r="D7" s="1"/>
      <c r="E7" s="1"/>
      <c r="F7" s="1"/>
      <c r="G7" s="1"/>
    </row>
    <row r="8" spans="1:7" ht="15">
      <c r="A8" s="128" t="s">
        <v>113</v>
      </c>
      <c r="B8" s="115">
        <v>2015</v>
      </c>
      <c r="C8" s="115">
        <v>2016</v>
      </c>
      <c r="D8" s="115">
        <v>2017</v>
      </c>
      <c r="E8" s="115">
        <v>2018</v>
      </c>
      <c r="F8" s="115">
        <v>2019</v>
      </c>
      <c r="G8" s="115">
        <v>2020</v>
      </c>
    </row>
    <row r="9" spans="1:7" ht="15">
      <c r="A9" s="7"/>
      <c r="B9" s="4"/>
      <c r="C9" s="4"/>
      <c r="D9" s="4"/>
      <c r="E9" s="4"/>
      <c r="F9" s="4"/>
      <c r="G9" s="8"/>
    </row>
    <row r="10" spans="1:7" ht="15">
      <c r="A10" s="320" t="s">
        <v>145</v>
      </c>
      <c r="B10" s="321"/>
      <c r="C10" s="321"/>
      <c r="D10" s="321"/>
      <c r="E10" s="321"/>
      <c r="F10" s="321"/>
      <c r="G10" s="322"/>
    </row>
    <row r="11" spans="1:7" ht="15">
      <c r="A11" s="356"/>
      <c r="B11" s="67"/>
      <c r="C11" s="67"/>
      <c r="D11" s="67"/>
      <c r="E11" s="67"/>
      <c r="F11" s="67"/>
      <c r="G11" s="358"/>
    </row>
    <row r="12" spans="1:7" ht="15">
      <c r="A12" s="286"/>
      <c r="B12" s="67"/>
      <c r="C12" s="67"/>
      <c r="D12" s="67"/>
      <c r="E12" s="67"/>
      <c r="F12" s="67"/>
      <c r="G12" s="92"/>
    </row>
    <row r="13" spans="1:7" ht="15">
      <c r="A13" s="286"/>
      <c r="B13" s="67"/>
      <c r="C13" s="67"/>
      <c r="D13" s="67"/>
      <c r="E13" s="67"/>
      <c r="F13" s="67"/>
      <c r="G13" s="92"/>
    </row>
    <row r="14" spans="1:7" ht="15">
      <c r="A14" s="286"/>
      <c r="B14" s="67"/>
      <c r="C14" s="67"/>
      <c r="D14" s="67"/>
      <c r="E14" s="67"/>
      <c r="F14" s="67"/>
      <c r="G14" s="92"/>
    </row>
    <row r="15" spans="1:7" ht="15">
      <c r="A15" s="286"/>
      <c r="B15" s="67"/>
      <c r="C15" s="67"/>
      <c r="D15" s="67"/>
      <c r="E15" s="67"/>
      <c r="F15" s="67"/>
      <c r="G15" s="92"/>
    </row>
    <row r="16" spans="1:7" ht="15">
      <c r="A16" s="286"/>
      <c r="B16" s="67"/>
      <c r="C16" s="67"/>
      <c r="D16" s="67"/>
      <c r="E16" s="67"/>
      <c r="F16" s="67"/>
      <c r="G16" s="92"/>
    </row>
    <row r="17" spans="1:8" ht="15">
      <c r="A17" s="286"/>
      <c r="B17" s="67"/>
      <c r="C17" s="67"/>
      <c r="D17" s="67"/>
      <c r="E17" s="67"/>
      <c r="F17" s="67"/>
      <c r="G17" s="92"/>
      <c r="H17" s="73"/>
    </row>
    <row r="18" spans="1:7" ht="15">
      <c r="A18" s="286"/>
      <c r="B18" s="67"/>
      <c r="C18" s="67"/>
      <c r="D18" s="67"/>
      <c r="E18" s="67"/>
      <c r="F18" s="67"/>
      <c r="G18" s="92"/>
    </row>
    <row r="19" spans="1:7" ht="15">
      <c r="A19" s="286"/>
      <c r="B19" s="354"/>
      <c r="C19" s="354"/>
      <c r="D19" s="354"/>
      <c r="E19" s="354"/>
      <c r="F19" s="354"/>
      <c r="G19" s="355"/>
    </row>
    <row r="20" spans="1:7" ht="15">
      <c r="A20" s="286"/>
      <c r="B20" s="67"/>
      <c r="C20" s="67"/>
      <c r="D20" s="67"/>
      <c r="E20" s="67"/>
      <c r="F20" s="67"/>
      <c r="G20" s="92"/>
    </row>
    <row r="21" spans="1:7" ht="15">
      <c r="A21" s="200" t="s">
        <v>108</v>
      </c>
      <c r="B21" s="196"/>
      <c r="C21" s="196"/>
      <c r="D21" s="196"/>
      <c r="E21" s="196"/>
      <c r="F21" s="196"/>
      <c r="G21" s="197"/>
    </row>
    <row r="22" spans="1:7" ht="15">
      <c r="A22" s="200" t="s">
        <v>102</v>
      </c>
      <c r="B22" s="196"/>
      <c r="C22" s="196"/>
      <c r="D22" s="196"/>
      <c r="E22" s="196"/>
      <c r="F22" s="196"/>
      <c r="G22" s="197"/>
    </row>
    <row r="23" spans="1:7" ht="15">
      <c r="A23" s="201" t="s">
        <v>103</v>
      </c>
      <c r="B23" s="198"/>
      <c r="C23" s="198"/>
      <c r="D23" s="198"/>
      <c r="E23" s="198"/>
      <c r="F23" s="198"/>
      <c r="G23" s="199"/>
    </row>
    <row r="24" spans="1:7" ht="15">
      <c r="A24" s="69"/>
      <c r="B24" s="70"/>
      <c r="C24" s="70"/>
      <c r="D24" s="70"/>
      <c r="E24" s="70"/>
      <c r="F24" s="70"/>
      <c r="G24" s="71"/>
    </row>
    <row r="25" spans="1:7" ht="15">
      <c r="A25" s="320" t="s">
        <v>146</v>
      </c>
      <c r="B25" s="321"/>
      <c r="C25" s="321"/>
      <c r="D25" s="321"/>
      <c r="E25" s="321"/>
      <c r="F25" s="321"/>
      <c r="G25" s="322"/>
    </row>
    <row r="26" spans="1:7" ht="15">
      <c r="A26" s="356"/>
      <c r="B26" s="67"/>
      <c r="C26" s="67"/>
      <c r="D26" s="67"/>
      <c r="E26" s="67"/>
      <c r="F26" s="67"/>
      <c r="G26" s="358"/>
    </row>
    <row r="27" spans="1:7" ht="15">
      <c r="A27" s="286"/>
      <c r="B27" s="67"/>
      <c r="C27" s="67"/>
      <c r="D27" s="67"/>
      <c r="E27" s="67"/>
      <c r="F27" s="67"/>
      <c r="G27" s="92"/>
    </row>
    <row r="28" spans="1:7" ht="15">
      <c r="A28" s="286"/>
      <c r="B28" s="67"/>
      <c r="C28" s="67"/>
      <c r="D28" s="67"/>
      <c r="E28" s="67"/>
      <c r="F28" s="67"/>
      <c r="G28" s="92"/>
    </row>
    <row r="29" spans="1:7" ht="15">
      <c r="A29" s="286"/>
      <c r="B29" s="67"/>
      <c r="C29" s="67"/>
      <c r="D29" s="67"/>
      <c r="E29" s="67"/>
      <c r="F29" s="67"/>
      <c r="G29" s="92"/>
    </row>
    <row r="30" spans="1:7" ht="15">
      <c r="A30" s="286"/>
      <c r="B30" s="67"/>
      <c r="C30" s="67"/>
      <c r="D30" s="67"/>
      <c r="E30" s="67"/>
      <c r="F30" s="67"/>
      <c r="G30" s="92"/>
    </row>
    <row r="31" spans="1:7" ht="15">
      <c r="A31" s="286"/>
      <c r="B31" s="67"/>
      <c r="C31" s="67"/>
      <c r="D31" s="67"/>
      <c r="E31" s="67"/>
      <c r="F31" s="67"/>
      <c r="G31" s="92"/>
    </row>
    <row r="32" spans="1:8" ht="15">
      <c r="A32" s="286"/>
      <c r="B32" s="67"/>
      <c r="C32" s="67"/>
      <c r="D32" s="67"/>
      <c r="E32" s="67"/>
      <c r="F32" s="67"/>
      <c r="G32" s="92"/>
      <c r="H32" s="73"/>
    </row>
    <row r="33" spans="1:7" ht="15">
      <c r="A33" s="286"/>
      <c r="B33" s="67"/>
      <c r="C33" s="67"/>
      <c r="D33" s="67"/>
      <c r="E33" s="67"/>
      <c r="F33" s="67"/>
      <c r="G33" s="92"/>
    </row>
    <row r="34" spans="1:7" ht="15">
      <c r="A34" s="286"/>
      <c r="B34" s="354"/>
      <c r="C34" s="354"/>
      <c r="D34" s="354"/>
      <c r="E34" s="354"/>
      <c r="F34" s="354"/>
      <c r="G34" s="355"/>
    </row>
    <row r="35" spans="1:7" ht="15">
      <c r="A35" s="286"/>
      <c r="B35" s="67"/>
      <c r="C35" s="67"/>
      <c r="D35" s="67"/>
      <c r="E35" s="67"/>
      <c r="F35" s="67"/>
      <c r="G35" s="92"/>
    </row>
    <row r="36" spans="1:7" ht="15">
      <c r="A36" s="200" t="s">
        <v>109</v>
      </c>
      <c r="B36" s="196"/>
      <c r="C36" s="196"/>
      <c r="D36" s="196"/>
      <c r="E36" s="196"/>
      <c r="F36" s="196"/>
      <c r="G36" s="197"/>
    </row>
    <row r="37" spans="1:7" ht="15">
      <c r="A37" s="200" t="s">
        <v>102</v>
      </c>
      <c r="B37" s="196"/>
      <c r="C37" s="196"/>
      <c r="D37" s="196"/>
      <c r="E37" s="196"/>
      <c r="F37" s="196"/>
      <c r="G37" s="197"/>
    </row>
    <row r="38" spans="1:7" ht="15">
      <c r="A38" s="201" t="s">
        <v>103</v>
      </c>
      <c r="B38" s="198"/>
      <c r="C38" s="198"/>
      <c r="D38" s="198"/>
      <c r="E38" s="198"/>
      <c r="F38" s="198"/>
      <c r="G38" s="199"/>
    </row>
    <row r="39" spans="1:7" ht="15">
      <c r="A39" s="69"/>
      <c r="B39" s="70"/>
      <c r="C39" s="70"/>
      <c r="D39" s="70"/>
      <c r="E39" s="70"/>
      <c r="F39" s="70"/>
      <c r="G39" s="71"/>
    </row>
    <row r="40" spans="1:7" s="1" customFormat="1" ht="15">
      <c r="A40" s="320" t="s">
        <v>147</v>
      </c>
      <c r="B40" s="321"/>
      <c r="C40" s="321"/>
      <c r="D40" s="321"/>
      <c r="E40" s="321"/>
      <c r="F40" s="321"/>
      <c r="G40" s="322"/>
    </row>
    <row r="41" spans="1:7" s="1" customFormat="1" ht="15">
      <c r="A41" s="356"/>
      <c r="B41" s="67"/>
      <c r="C41" s="67"/>
      <c r="D41" s="67"/>
      <c r="E41" s="67"/>
      <c r="F41" s="67"/>
      <c r="G41" s="92"/>
    </row>
    <row r="42" spans="1:7" s="1" customFormat="1" ht="15">
      <c r="A42" s="286"/>
      <c r="B42" s="67"/>
      <c r="C42" s="67"/>
      <c r="D42" s="67"/>
      <c r="E42" s="67"/>
      <c r="F42" s="67"/>
      <c r="G42" s="92"/>
    </row>
    <row r="43" spans="1:7" s="1" customFormat="1" ht="15">
      <c r="A43" s="286"/>
      <c r="B43" s="360"/>
      <c r="C43" s="360"/>
      <c r="D43" s="360"/>
      <c r="E43" s="360"/>
      <c r="F43" s="360"/>
      <c r="G43" s="361"/>
    </row>
    <row r="44" spans="1:7" s="1" customFormat="1" ht="15">
      <c r="A44" s="286"/>
      <c r="B44" s="360"/>
      <c r="C44" s="360"/>
      <c r="D44" s="360"/>
      <c r="E44" s="360"/>
      <c r="F44" s="360"/>
      <c r="G44" s="361"/>
    </row>
    <row r="45" spans="1:7" s="1" customFormat="1" ht="15">
      <c r="A45" s="286"/>
      <c r="B45" s="67"/>
      <c r="C45" s="67"/>
      <c r="D45" s="67"/>
      <c r="E45" s="67"/>
      <c r="F45" s="67"/>
      <c r="G45" s="92"/>
    </row>
    <row r="46" spans="1:7" s="1" customFormat="1" ht="15">
      <c r="A46" s="286"/>
      <c r="B46" s="354"/>
      <c r="C46" s="354"/>
      <c r="D46" s="354"/>
      <c r="E46" s="354"/>
      <c r="F46" s="354"/>
      <c r="G46" s="355"/>
    </row>
    <row r="47" spans="1:7" s="1" customFormat="1" ht="15">
      <c r="A47" s="286"/>
      <c r="B47" s="67"/>
      <c r="C47" s="67"/>
      <c r="D47" s="67"/>
      <c r="E47" s="67"/>
      <c r="F47" s="67"/>
      <c r="G47" s="92"/>
    </row>
    <row r="48" spans="1:7" ht="15">
      <c r="A48" s="286"/>
      <c r="B48" s="354"/>
      <c r="C48" s="354"/>
      <c r="D48" s="354"/>
      <c r="E48" s="354"/>
      <c r="F48" s="354"/>
      <c r="G48" s="355"/>
    </row>
    <row r="49" spans="1:7" ht="15">
      <c r="A49" s="286"/>
      <c r="B49" s="67"/>
      <c r="C49" s="67"/>
      <c r="D49" s="67"/>
      <c r="E49" s="67"/>
      <c r="F49" s="67"/>
      <c r="G49" s="92"/>
    </row>
    <row r="50" spans="1:7" s="1" customFormat="1" ht="15">
      <c r="A50" s="286"/>
      <c r="B50" s="67"/>
      <c r="C50" s="67"/>
      <c r="D50" s="67"/>
      <c r="E50" s="67"/>
      <c r="F50" s="67"/>
      <c r="G50" s="92"/>
    </row>
    <row r="51" spans="1:7" s="1" customFormat="1" ht="15">
      <c r="A51" s="200" t="s">
        <v>110</v>
      </c>
      <c r="B51" s="196"/>
      <c r="C51" s="196"/>
      <c r="D51" s="196"/>
      <c r="E51" s="196"/>
      <c r="F51" s="196"/>
      <c r="G51" s="197"/>
    </row>
    <row r="52" spans="1:7" s="1" customFormat="1" ht="15">
      <c r="A52" s="200" t="s">
        <v>102</v>
      </c>
      <c r="B52" s="196"/>
      <c r="C52" s="196"/>
      <c r="D52" s="196"/>
      <c r="E52" s="196"/>
      <c r="F52" s="196"/>
      <c r="G52" s="197"/>
    </row>
    <row r="53" spans="1:7" s="1" customFormat="1" ht="15">
      <c r="A53" s="201" t="s">
        <v>115</v>
      </c>
      <c r="B53" s="198"/>
      <c r="C53" s="198"/>
      <c r="D53" s="198"/>
      <c r="E53" s="198"/>
      <c r="F53" s="198"/>
      <c r="G53" s="199"/>
    </row>
    <row r="54" ht="15">
      <c r="G54" s="135"/>
    </row>
  </sheetData>
  <mergeCells count="5">
    <mergeCell ref="A40:G40"/>
    <mergeCell ref="A25:G25"/>
    <mergeCell ref="F4:G4"/>
    <mergeCell ref="F5:G5"/>
    <mergeCell ref="A10:G10"/>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ILO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schmittv, loveleen de</dc:creator>
  <cp:keywords/>
  <dc:description>Assumptions checked by Hiroshi Yamabana</dc:description>
  <cp:lastModifiedBy>Loveleen</cp:lastModifiedBy>
  <cp:lastPrinted>2013-10-29T06:03:49Z</cp:lastPrinted>
  <dcterms:created xsi:type="dcterms:W3CDTF">2011-01-04T14:43:36Z</dcterms:created>
  <dcterms:modified xsi:type="dcterms:W3CDTF">2015-04-16T13:45:38Z</dcterms:modified>
  <cp:category/>
  <cp:version/>
  <cp:contentType/>
  <cp:contentStatus/>
</cp:coreProperties>
</file>