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60" windowWidth="11265" windowHeight="12405" activeTab="0"/>
  </bookViews>
  <sheets>
    <sheet name="G_Old age pension recipients " sheetId="1" r:id="rId1"/>
    <sheet name="Data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<sst xmlns="http://schemas.openxmlformats.org/spreadsheetml/2006/main" count="141" uniqueCount="54">
  <si>
    <t>Total</t>
  </si>
  <si>
    <t>Disability</t>
  </si>
  <si>
    <t>Survivors</t>
  </si>
  <si>
    <t>Unemployment</t>
  </si>
  <si>
    <t>Country</t>
  </si>
  <si>
    <t>Women</t>
  </si>
  <si>
    <t>Men</t>
  </si>
  <si>
    <t>:</t>
  </si>
  <si>
    <t>UK</t>
  </si>
  <si>
    <t>For some of these values there may be relevant comments in tables by country</t>
  </si>
  <si>
    <t>1 Number of persons receiving at least one pension; here double counting between functions is treated</t>
  </si>
  <si>
    <t>65+</t>
  </si>
  <si>
    <t>60+</t>
  </si>
  <si>
    <r>
      <t>Old age</t>
    </r>
    <r>
      <rPr>
        <sz val="9"/>
        <rFont val="Arial"/>
        <family val="2"/>
      </rPr>
      <t xml:space="preserve"> </t>
    </r>
    <r>
      <rPr>
        <sz val="9"/>
        <color indexed="10"/>
        <rFont val="Arial"/>
        <family val="2"/>
      </rPr>
      <t>|</t>
    </r>
    <r>
      <rPr>
        <sz val="9"/>
        <rFont val="Arial"/>
        <family val="2"/>
      </rPr>
      <t xml:space="preserve"> Total</t>
    </r>
  </si>
  <si>
    <r>
      <t>Old age</t>
    </r>
    <r>
      <rPr>
        <sz val="9"/>
        <rFont val="Arial"/>
        <family val="2"/>
      </rPr>
      <t xml:space="preserve"> </t>
    </r>
    <r>
      <rPr>
        <sz val="9"/>
        <color indexed="10"/>
        <rFont val="Arial"/>
        <family val="2"/>
      </rPr>
      <t>|</t>
    </r>
    <r>
      <rPr>
        <sz val="9"/>
        <rFont val="Arial"/>
        <family val="2"/>
      </rPr>
      <t xml:space="preserve"> Anticipated old age pension beneficiaries</t>
    </r>
  </si>
  <si>
    <r>
      <t>Old age</t>
    </r>
    <r>
      <rPr>
        <sz val="9"/>
        <rFont val="Arial"/>
        <family val="2"/>
      </rPr>
      <t xml:space="preserve"> </t>
    </r>
    <r>
      <rPr>
        <sz val="9"/>
        <color indexed="10"/>
        <rFont val="Arial"/>
        <family val="2"/>
      </rPr>
      <t>|</t>
    </r>
    <r>
      <rPr>
        <sz val="9"/>
        <rFont val="Arial"/>
        <family val="2"/>
      </rPr>
      <t xml:space="preserve"> </t>
    </r>
    <r>
      <rPr>
        <b/>
        <i/>
        <sz val="9"/>
        <rFont val="Arial"/>
        <family val="2"/>
      </rPr>
      <t>without</t>
    </r>
    <r>
      <rPr>
        <sz val="9"/>
        <rFont val="Arial"/>
        <family val="2"/>
      </rPr>
      <t xml:space="preserve"> Anticipated old age pension beneficiaries</t>
    </r>
  </si>
  <si>
    <t>Chercher info sur partial old age pension beneficiaries in relation to age</t>
  </si>
  <si>
    <t>Ratio: women/men</t>
  </si>
  <si>
    <t>Belgium</t>
  </si>
  <si>
    <t>Bulgaria</t>
  </si>
  <si>
    <t>Czech Rep.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</si>
  <si>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</si>
  <si>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</si>
  <si>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</si>
  <si>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</si>
  <si>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</si>
  <si>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</si>
  <si>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</si>
  <si>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</si>
  <si>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</si>
  <si>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</si>
  <si>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</si>
  <si>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</si>
  <si>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</si>
  <si>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</si>
  <si>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</si>
  <si>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</si>
  <si>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</si>
  <si>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</si>
  <si>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</si>
  <si>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</si>
  <si>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</si>
  <si>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</si>
  <si>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</si>
  <si>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Norway</t>
  </si>
  <si>
    <t>Switzerland</t>
  </si>
  <si>
    <t>Code</t>
  </si>
  <si>
    <t>Age range taken in UN population prospects</t>
  </si>
  <si>
    <t>Population over retirement age
UN population prospects</t>
  </si>
  <si>
    <r>
      <t xml:space="preserve">Old age pension beneficiaries </t>
    </r>
    <r>
      <rPr>
        <sz val="9"/>
        <rFont val="Arial"/>
        <family val="2"/>
      </rPr>
      <t xml:space="preserve"> </t>
    </r>
    <r>
      <rPr>
        <sz val="9"/>
        <color indexed="10"/>
        <rFont val="Arial"/>
        <family val="2"/>
      </rPr>
      <t>|</t>
    </r>
    <r>
      <rPr>
        <sz val="9"/>
        <rFont val="Arial"/>
        <family val="2"/>
      </rPr>
      <t xml:space="preserve"> Total in percentage of the population above statutory retirement age (or similar)</t>
    </r>
  </si>
  <si>
    <r>
      <t>Old age</t>
    </r>
    <r>
      <rPr>
        <sz val="9"/>
        <rFont val="Arial"/>
        <family val="2"/>
      </rPr>
      <t xml:space="preserve"> </t>
    </r>
    <r>
      <rPr>
        <sz val="9"/>
        <color indexed="10"/>
        <rFont val="Arial"/>
        <family val="2"/>
      </rPr>
      <t>|</t>
    </r>
    <r>
      <rPr>
        <sz val="9"/>
        <rFont val="Arial"/>
        <family val="2"/>
      </rPr>
      <t xml:space="preserve"> </t>
    </r>
    <r>
      <rPr>
        <b/>
        <i/>
        <sz val="9"/>
        <rFont val="Arial"/>
        <family val="2"/>
      </rPr>
      <t>without</t>
    </r>
    <r>
      <rPr>
        <sz val="9"/>
        <rFont val="Arial"/>
        <family val="2"/>
      </rPr>
      <t xml:space="preserve"> Anticipated old age pension beneficiaries in percentage of the population above statutory retirement age (or similar)</t>
    </r>
  </si>
  <si>
    <t xml:space="preserve">Legal or standard age of retirement for old age benefits </t>
  </si>
  <si>
    <t>Luxembourg*</t>
  </si>
  <si>
    <t>Luxembourg**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</si>
</sst>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\ ###\ ##0.0&quot;  &quot;"/>
    <numFmt numFmtId="176" formatCode="####"/>
    <numFmt numFmtId="177" formatCode="&quot;:   &quot;"/>
    <numFmt numFmtId="178" formatCode="#\ ###\ ##0&quot;  &quot;"/>
    <numFmt numFmtId="179" formatCode="#\ ###\ ###\ &quot;*&quot;"/>
    <numFmt numFmtId="180" formatCode="#\ ##0.0&quot; *&quot;"/>
    <numFmt numFmtId="181" formatCode="#\ ##0.0&quot;  &quot;"/>
    <numFmt numFmtId="182" formatCode="#\ ##0.0&quot; p&quot;"/>
    <numFmt numFmtId="183" formatCode="#\ ###\ ###\ "/>
    <numFmt numFmtId="184" formatCode="#\ ###\ ##0\ &quot;p&quot;"/>
    <numFmt numFmtId="185" formatCode="0.0"/>
  </numFmts>
  <fonts count="16">
    <font>
      <sz val="10"/>
      <name val="Arial"/>
      <family val="0"/>
    </font>
    <font>
      <sz val="9"/>
      <name val="Arial"/>
      <family val="2"/>
    </font>
    <font>
      <sz val="9"/>
      <name val="Arial Narrow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i/>
      <sz val="9"/>
      <name val="Arial"/>
      <family val="2"/>
    </font>
    <font>
      <sz val="9"/>
      <color indexed="8"/>
      <name val="Arial Narrow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3.75"/>
      <color indexed="53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/>
    </xf>
    <xf numFmtId="177" fontId="2" fillId="0" borderId="1" xfId="0" applyNumberFormat="1" applyFont="1" applyBorder="1" applyAlignment="1">
      <alignment horizontal="right" vertical="center"/>
    </xf>
    <xf numFmtId="179" fontId="2" fillId="0" borderId="1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1" fontId="1" fillId="0" borderId="1" xfId="0" applyNumberFormat="1" applyFont="1" applyBorder="1" applyAlignment="1">
      <alignment horizontal="left" vertical="center"/>
    </xf>
    <xf numFmtId="183" fontId="2" fillId="0" borderId="1" xfId="0" applyNumberFormat="1" applyFont="1" applyBorder="1" applyAlignment="1">
      <alignment horizontal="right" vertical="center"/>
    </xf>
    <xf numFmtId="184" fontId="2" fillId="0" borderId="1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179" fontId="2" fillId="0" borderId="7" xfId="0" applyNumberFormat="1" applyFont="1" applyBorder="1" applyAlignment="1">
      <alignment horizontal="right" vertical="center"/>
    </xf>
    <xf numFmtId="178" fontId="2" fillId="0" borderId="7" xfId="0" applyNumberFormat="1" applyFont="1" applyBorder="1" applyAlignment="1">
      <alignment horizontal="right" vertical="center"/>
    </xf>
    <xf numFmtId="183" fontId="2" fillId="0" borderId="7" xfId="0" applyNumberFormat="1" applyFont="1" applyBorder="1" applyAlignment="1">
      <alignment horizontal="right" vertical="center"/>
    </xf>
    <xf numFmtId="184" fontId="2" fillId="0" borderId="7" xfId="0" applyNumberFormat="1" applyFont="1" applyBorder="1" applyAlignment="1">
      <alignment horizontal="right" vertical="center"/>
    </xf>
    <xf numFmtId="177" fontId="2" fillId="0" borderId="7" xfId="0" applyNumberFormat="1" applyFont="1" applyBorder="1" applyAlignment="1">
      <alignment horizontal="right" vertical="center"/>
    </xf>
    <xf numFmtId="177" fontId="2" fillId="0" borderId="2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178" fontId="2" fillId="0" borderId="2" xfId="0" applyNumberFormat="1" applyFont="1" applyBorder="1" applyAlignment="1">
      <alignment horizontal="right" vertical="center"/>
    </xf>
    <xf numFmtId="178" fontId="2" fillId="0" borderId="3" xfId="0" applyNumberFormat="1" applyFont="1" applyBorder="1" applyAlignment="1">
      <alignment horizontal="right" vertical="center"/>
    </xf>
    <xf numFmtId="183" fontId="2" fillId="0" borderId="2" xfId="0" applyNumberFormat="1" applyFont="1" applyBorder="1" applyAlignment="1">
      <alignment horizontal="right" vertical="center"/>
    </xf>
    <xf numFmtId="183" fontId="2" fillId="0" borderId="3" xfId="0" applyNumberFormat="1" applyFont="1" applyBorder="1" applyAlignment="1">
      <alignment horizontal="right" vertical="center"/>
    </xf>
    <xf numFmtId="179" fontId="2" fillId="0" borderId="2" xfId="0" applyNumberFormat="1" applyFont="1" applyBorder="1" applyAlignment="1">
      <alignment horizontal="right" vertical="center"/>
    </xf>
    <xf numFmtId="179" fontId="2" fillId="0" borderId="3" xfId="0" applyNumberFormat="1" applyFont="1" applyBorder="1" applyAlignment="1">
      <alignment horizontal="right" vertical="center"/>
    </xf>
    <xf numFmtId="184" fontId="2" fillId="0" borderId="2" xfId="0" applyNumberFormat="1" applyFont="1" applyBorder="1" applyAlignment="1">
      <alignment horizontal="right" vertical="center"/>
    </xf>
    <xf numFmtId="184" fontId="2" fillId="0" borderId="3" xfId="0" applyNumberFormat="1" applyFont="1" applyBorder="1" applyAlignment="1">
      <alignment horizontal="right" vertical="center"/>
    </xf>
    <xf numFmtId="177" fontId="2" fillId="0" borderId="6" xfId="0" applyNumberFormat="1" applyFont="1" applyBorder="1" applyAlignment="1">
      <alignment horizontal="right" vertical="center"/>
    </xf>
    <xf numFmtId="178" fontId="2" fillId="0" borderId="6" xfId="0" applyNumberFormat="1" applyFont="1" applyBorder="1" applyAlignment="1">
      <alignment horizontal="right" vertical="center"/>
    </xf>
    <xf numFmtId="183" fontId="2" fillId="0" borderId="6" xfId="0" applyNumberFormat="1" applyFont="1" applyBorder="1" applyAlignment="1">
      <alignment horizontal="right" vertical="center"/>
    </xf>
    <xf numFmtId="179" fontId="2" fillId="0" borderId="6" xfId="0" applyNumberFormat="1" applyFont="1" applyBorder="1" applyAlignment="1">
      <alignment horizontal="right" vertical="center"/>
    </xf>
    <xf numFmtId="184" fontId="2" fillId="0" borderId="6" xfId="0" applyNumberFormat="1" applyFont="1" applyBorder="1" applyAlignment="1">
      <alignment horizontal="right" vertical="center"/>
    </xf>
    <xf numFmtId="1" fontId="1" fillId="0" borderId="3" xfId="0" applyNumberFormat="1" applyFont="1" applyBorder="1" applyAlignment="1">
      <alignment horizontal="left"/>
    </xf>
    <xf numFmtId="1" fontId="1" fillId="0" borderId="3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1" fillId="0" borderId="2" xfId="0" applyFont="1" applyBorder="1" applyAlignment="1">
      <alignment horizontal="left"/>
    </xf>
    <xf numFmtId="181" fontId="1" fillId="0" borderId="2" xfId="0" applyNumberFormat="1" applyFont="1" applyBorder="1" applyAlignment="1">
      <alignment horizontal="left" vertical="center"/>
    </xf>
    <xf numFmtId="181" fontId="1" fillId="0" borderId="3" xfId="0" applyNumberFormat="1" applyFont="1" applyBorder="1" applyAlignment="1">
      <alignment horizontal="left" vertical="center"/>
    </xf>
    <xf numFmtId="178" fontId="2" fillId="0" borderId="8" xfId="0" applyNumberFormat="1" applyFont="1" applyBorder="1" applyAlignment="1">
      <alignment horizontal="right" vertical="center"/>
    </xf>
    <xf numFmtId="183" fontId="2" fillId="0" borderId="8" xfId="0" applyNumberFormat="1" applyFont="1" applyBorder="1" applyAlignment="1">
      <alignment horizontal="right" vertical="center"/>
    </xf>
    <xf numFmtId="179" fontId="2" fillId="0" borderId="8" xfId="0" applyNumberFormat="1" applyFont="1" applyBorder="1" applyAlignment="1">
      <alignment horizontal="right" vertical="center"/>
    </xf>
    <xf numFmtId="184" fontId="2" fillId="0" borderId="8" xfId="0" applyNumberFormat="1" applyFont="1" applyBorder="1" applyAlignment="1">
      <alignment horizontal="right" vertical="center"/>
    </xf>
    <xf numFmtId="177" fontId="2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178" fontId="2" fillId="0" borderId="16" xfId="0" applyNumberFormat="1" applyFont="1" applyBorder="1" applyAlignment="1">
      <alignment horizontal="right" vertical="center"/>
    </xf>
    <xf numFmtId="1" fontId="1" fillId="0" borderId="16" xfId="0" applyNumberFormat="1" applyFont="1" applyBorder="1" applyAlignment="1">
      <alignment horizontal="left" vertical="center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2" xfId="0" applyFont="1" applyBorder="1" applyAlignment="1">
      <alignment/>
    </xf>
    <xf numFmtId="177" fontId="2" fillId="0" borderId="17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/>
    </xf>
    <xf numFmtId="2" fontId="1" fillId="0" borderId="3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7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left" vertical="center" wrapText="1"/>
    </xf>
    <xf numFmtId="176" fontId="2" fillId="0" borderId="3" xfId="0" applyNumberFormat="1" applyFont="1" applyBorder="1" applyAlignment="1">
      <alignment horizontal="left" vertical="center" wrapText="1"/>
    </xf>
    <xf numFmtId="2" fontId="2" fillId="0" borderId="3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175" fontId="9" fillId="0" borderId="2" xfId="0" applyNumberFormat="1" applyFont="1" applyBorder="1" applyAlignment="1">
      <alignment wrapText="1"/>
    </xf>
    <xf numFmtId="176" fontId="2" fillId="0" borderId="7" xfId="0" applyNumberFormat="1" applyFont="1" applyBorder="1" applyAlignment="1">
      <alignment horizontal="left" vertical="center" wrapText="1"/>
    </xf>
    <xf numFmtId="1" fontId="1" fillId="0" borderId="7" xfId="0" applyNumberFormat="1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8" fontId="2" fillId="0" borderId="4" xfId="0" applyNumberFormat="1" applyFont="1" applyBorder="1" applyAlignment="1">
      <alignment horizontal="right" vertical="center"/>
    </xf>
    <xf numFmtId="178" fontId="2" fillId="0" borderId="18" xfId="0" applyNumberFormat="1" applyFont="1" applyBorder="1" applyAlignment="1">
      <alignment horizontal="right" vertical="center"/>
    </xf>
    <xf numFmtId="1" fontId="6" fillId="0" borderId="9" xfId="0" applyNumberFormat="1" applyFont="1" applyBorder="1" applyAlignment="1" applyProtection="1">
      <alignment horizontal="center" wrapText="1"/>
      <protection locked="0"/>
    </xf>
    <xf numFmtId="1" fontId="1" fillId="0" borderId="21" xfId="0" applyNumberFormat="1" applyFont="1" applyBorder="1" applyAlignment="1" applyProtection="1">
      <alignment horizontal="center" wrapText="1"/>
      <protection locked="0"/>
    </xf>
    <xf numFmtId="0" fontId="0" fillId="0" borderId="22" xfId="0" applyBorder="1" applyAlignment="1">
      <alignment wrapText="1"/>
    </xf>
    <xf numFmtId="0" fontId="1" fillId="0" borderId="23" xfId="0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1" fontId="1" fillId="0" borderId="22" xfId="0" applyNumberFormat="1" applyFont="1" applyBorder="1" applyAlignment="1" applyProtection="1">
      <alignment horizontal="center" wrapText="1"/>
      <protection locked="0"/>
    </xf>
    <xf numFmtId="0" fontId="5" fillId="0" borderId="25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1" fontId="1" fillId="0" borderId="9" xfId="0" applyNumberFormat="1" applyFont="1" applyBorder="1" applyAlignment="1" applyProtection="1">
      <alignment horizontal="center" wrapText="1"/>
      <protection locked="0"/>
    </xf>
    <xf numFmtId="1" fontId="1" fillId="0" borderId="10" xfId="0" applyNumberFormat="1" applyFont="1" applyBorder="1" applyAlignment="1" applyProtection="1">
      <alignment horizontal="center" wrapText="1"/>
      <protection locked="0"/>
    </xf>
    <xf numFmtId="0" fontId="1" fillId="0" borderId="16" xfId="0" applyFont="1" applyBorder="1" applyAlignment="1">
      <alignment vertical="center"/>
    </xf>
    <xf numFmtId="0" fontId="4" fillId="0" borderId="0" xfId="0" applyFont="1" applyAlignment="1">
      <alignment vertical="center"/>
    </xf>
    <xf numFmtId="1" fontId="1" fillId="0" borderId="26" xfId="0" applyNumberFormat="1" applyFont="1" applyBorder="1" applyAlignment="1" applyProtection="1">
      <alignment horizont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Old age pension recipients — </a:t>
            </a:r>
            <a:r>
              <a:rPr lang="en-US" cap="none" sz="1100" b="1" i="1" u="none" baseline="0">
                <a:latin typeface="Arial"/>
                <a:ea typeface="Arial"/>
                <a:cs typeface="Arial"/>
              </a:rPr>
              <a:t>excluding anticipated old age pension —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 over population above legal retirement age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385"/>
          <c:w val="0.928"/>
          <c:h val="0.70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Data!$AI$3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Data!$C$4:$C$35</c:f>
              <c:strCache>
                <c:ptCount val="32"/>
                <c:pt idx="0">
                  <c:v>Slovakia</c:v>
                </c:pt>
                <c:pt idx="1">
                  <c:v>Czech Rep.</c:v>
                </c:pt>
                <c:pt idx="2">
                  <c:v>Bulgaria</c:v>
                </c:pt>
                <c:pt idx="3">
                  <c:v>Lithuania</c:v>
                </c:pt>
                <c:pt idx="4">
                  <c:v>Latvia</c:v>
                </c:pt>
                <c:pt idx="5">
                  <c:v>Norway</c:v>
                </c:pt>
                <c:pt idx="7">
                  <c:v>Romania</c:v>
                </c:pt>
                <c:pt idx="8">
                  <c:v>Portugal</c:v>
                </c:pt>
                <c:pt idx="9">
                  <c:v>Netherlands</c:v>
                </c:pt>
                <c:pt idx="10">
                  <c:v>France</c:v>
                </c:pt>
                <c:pt idx="11">
                  <c:v>Germany</c:v>
                </c:pt>
                <c:pt idx="12">
                  <c:v>Finland</c:v>
                </c:pt>
                <c:pt idx="13">
                  <c:v>Sweden</c:v>
                </c:pt>
                <c:pt idx="14">
                  <c:v>Luxembourg**</c:v>
                </c:pt>
                <c:pt idx="15">
                  <c:v>Denmark</c:v>
                </c:pt>
                <c:pt idx="16">
                  <c:v>Austria</c:v>
                </c:pt>
                <c:pt idx="17">
                  <c:v>Estonia</c:v>
                </c:pt>
                <c:pt idx="18">
                  <c:v>Slovenia</c:v>
                </c:pt>
                <c:pt idx="19">
                  <c:v>Poland</c:v>
                </c:pt>
                <c:pt idx="20">
                  <c:v>Hungary</c:v>
                </c:pt>
                <c:pt idx="21">
                  <c:v>Spain</c:v>
                </c:pt>
                <c:pt idx="22">
                  <c:v>Italy</c:v>
                </c:pt>
                <c:pt idx="23">
                  <c:v>Belgium</c:v>
                </c:pt>
                <c:pt idx="24">
                  <c:v>Luxembourg*</c:v>
                </c:pt>
                <c:pt idx="25">
                  <c:v>Greece</c:v>
                </c:pt>
                <c:pt idx="26">
                  <c:v>Cyprus</c:v>
                </c:pt>
                <c:pt idx="27">
                  <c:v>Ireland</c:v>
                </c:pt>
                <c:pt idx="28">
                  <c:v>Malta</c:v>
                </c:pt>
                <c:pt idx="29">
                  <c:v>UK</c:v>
                </c:pt>
                <c:pt idx="30">
                  <c:v>Iceland</c:v>
                </c:pt>
                <c:pt idx="31">
                  <c:v>Switzerland</c:v>
                </c:pt>
              </c:strCache>
            </c:strRef>
          </c:cat>
          <c:val>
            <c:numRef>
              <c:f>Data!$AI$4:$AI$35</c:f>
              <c:numCache>
                <c:ptCount val="32"/>
                <c:pt idx="0">
                  <c:v>109.58894934549075</c:v>
                </c:pt>
                <c:pt idx="1">
                  <c:v>100.47411549343931</c:v>
                </c:pt>
                <c:pt idx="2">
                  <c:v>95.72431648343752</c:v>
                </c:pt>
                <c:pt idx="3">
                  <c:v>95.03969331660029</c:v>
                </c:pt>
                <c:pt idx="4">
                  <c:v>94.83662445418246</c:v>
                </c:pt>
                <c:pt idx="5">
                  <c:v>93.99563956033693</c:v>
                </c:pt>
                <c:pt idx="7">
                  <c:v>111.60358303846726</c:v>
                </c:pt>
                <c:pt idx="8">
                  <c:v>111.30182679371575</c:v>
                </c:pt>
                <c:pt idx="9">
                  <c:v>110.81692487500867</c:v>
                </c:pt>
                <c:pt idx="10">
                  <c:v>109.52592664962894</c:v>
                </c:pt>
                <c:pt idx="11">
                  <c:v>107.04143949091163</c:v>
                </c:pt>
                <c:pt idx="12">
                  <c:v>106.12684878101766</c:v>
                </c:pt>
                <c:pt idx="13">
                  <c:v>105.17099040901499</c:v>
                </c:pt>
                <c:pt idx="14">
                  <c:v>100.84257613824377</c:v>
                </c:pt>
                <c:pt idx="15">
                  <c:v>100.30063353779452</c:v>
                </c:pt>
                <c:pt idx="16">
                  <c:v>93.06478006995944</c:v>
                </c:pt>
                <c:pt idx="17">
                  <c:v>88.24005963836633</c:v>
                </c:pt>
                <c:pt idx="18">
                  <c:v>88.16466040081879</c:v>
                </c:pt>
                <c:pt idx="19">
                  <c:v>86.48728158372248</c:v>
                </c:pt>
                <c:pt idx="20">
                  <c:v>84.91118011160313</c:v>
                </c:pt>
                <c:pt idx="21">
                  <c:v>84.80724858111364</c:v>
                </c:pt>
                <c:pt idx="22">
                  <c:v>82.80809648469496</c:v>
                </c:pt>
                <c:pt idx="23">
                  <c:v>81.41650898953408</c:v>
                </c:pt>
                <c:pt idx="24">
                  <c:v>76.08710728899369</c:v>
                </c:pt>
                <c:pt idx="25">
                  <c:v>72.51457526497188</c:v>
                </c:pt>
                <c:pt idx="26">
                  <c:v>71.3692347630448</c:v>
                </c:pt>
                <c:pt idx="27">
                  <c:v>64.66400708023767</c:v>
                </c:pt>
                <c:pt idx="28">
                  <c:v>60.22998085663311</c:v>
                </c:pt>
              </c:numCache>
            </c:numRef>
          </c:val>
        </c:ser>
        <c:axId val="42881404"/>
        <c:axId val="50388317"/>
      </c:barChart>
      <c:lineChart>
        <c:grouping val="standard"/>
        <c:varyColors val="0"/>
        <c:ser>
          <c:idx val="3"/>
          <c:order val="1"/>
          <c:tx>
            <c:strRef>
              <c:f>Data!$AL$3</c:f>
              <c:strCache>
                <c:ptCount val="1"/>
                <c:pt idx="0">
                  <c:v>Ratio: women/men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Data!$C$4:$C$35</c:f>
              <c:strCache>
                <c:ptCount val="32"/>
                <c:pt idx="0">
                  <c:v>Slovakia</c:v>
                </c:pt>
                <c:pt idx="1">
                  <c:v>Czech Rep.</c:v>
                </c:pt>
                <c:pt idx="2">
                  <c:v>Bulgaria</c:v>
                </c:pt>
                <c:pt idx="3">
                  <c:v>Lithuania</c:v>
                </c:pt>
                <c:pt idx="4">
                  <c:v>Latvia</c:v>
                </c:pt>
                <c:pt idx="5">
                  <c:v>Norway</c:v>
                </c:pt>
                <c:pt idx="7">
                  <c:v>Romania</c:v>
                </c:pt>
                <c:pt idx="8">
                  <c:v>Portugal</c:v>
                </c:pt>
                <c:pt idx="9">
                  <c:v>Netherlands</c:v>
                </c:pt>
                <c:pt idx="10">
                  <c:v>France</c:v>
                </c:pt>
                <c:pt idx="11">
                  <c:v>Germany</c:v>
                </c:pt>
                <c:pt idx="12">
                  <c:v>Finland</c:v>
                </c:pt>
                <c:pt idx="13">
                  <c:v>Sweden</c:v>
                </c:pt>
                <c:pt idx="14">
                  <c:v>Luxembourg**</c:v>
                </c:pt>
                <c:pt idx="15">
                  <c:v>Denmark</c:v>
                </c:pt>
                <c:pt idx="16">
                  <c:v>Austria</c:v>
                </c:pt>
                <c:pt idx="17">
                  <c:v>Estonia</c:v>
                </c:pt>
                <c:pt idx="18">
                  <c:v>Slovenia</c:v>
                </c:pt>
                <c:pt idx="19">
                  <c:v>Poland</c:v>
                </c:pt>
                <c:pt idx="20">
                  <c:v>Hungary</c:v>
                </c:pt>
                <c:pt idx="21">
                  <c:v>Spain</c:v>
                </c:pt>
                <c:pt idx="22">
                  <c:v>Italy</c:v>
                </c:pt>
                <c:pt idx="23">
                  <c:v>Belgium</c:v>
                </c:pt>
                <c:pt idx="24">
                  <c:v>Luxembourg*</c:v>
                </c:pt>
                <c:pt idx="25">
                  <c:v>Greece</c:v>
                </c:pt>
                <c:pt idx="26">
                  <c:v>Cyprus</c:v>
                </c:pt>
                <c:pt idx="27">
                  <c:v>Ireland</c:v>
                </c:pt>
                <c:pt idx="28">
                  <c:v>Malta</c:v>
                </c:pt>
                <c:pt idx="29">
                  <c:v>UK</c:v>
                </c:pt>
                <c:pt idx="30">
                  <c:v>Iceland</c:v>
                </c:pt>
                <c:pt idx="31">
                  <c:v>Switzerland</c:v>
                </c:pt>
              </c:strCache>
            </c:strRef>
          </c:cat>
          <c:val>
            <c:numRef>
              <c:f>Data!$AL$4:$AL$35</c:f>
              <c:numCache>
                <c:ptCount val="32"/>
                <c:pt idx="0">
                  <c:v>1.2454504983026573</c:v>
                </c:pt>
                <c:pt idx="1">
                  <c:v>1.2631202640699</c:v>
                </c:pt>
                <c:pt idx="2">
                  <c:v>1.2645918527696303</c:v>
                </c:pt>
                <c:pt idx="3">
                  <c:v>1.142655774184669</c:v>
                </c:pt>
                <c:pt idx="4">
                  <c:v>1.1099225454820831</c:v>
                </c:pt>
                <c:pt idx="5">
                  <c:v>1.0034678656798954</c:v>
                </c:pt>
                <c:pt idx="7">
                  <c:v>0.6577897630107274</c:v>
                </c:pt>
                <c:pt idx="8">
                  <c:v>0.7760060008503218</c:v>
                </c:pt>
                <c:pt idx="9">
                  <c:v>0.9614560308983116</c:v>
                </c:pt>
                <c:pt idx="10">
                  <c:v>0.7382532526990556</c:v>
                </c:pt>
                <c:pt idx="11">
                  <c:v>0.8770219109292082</c:v>
                </c:pt>
                <c:pt idx="12">
                  <c:v>0.961528372551339</c:v>
                </c:pt>
                <c:pt idx="13">
                  <c:v>0.9722438314042153</c:v>
                </c:pt>
                <c:pt idx="14">
                  <c:v>0.28914320105486696</c:v>
                </c:pt>
                <c:pt idx="15">
                  <c:v>0.990154781067723</c:v>
                </c:pt>
                <c:pt idx="16">
                  <c:v>0.5709129781524689</c:v>
                </c:pt>
                <c:pt idx="17">
                  <c:v>0.8391268614841889</c:v>
                </c:pt>
                <c:pt idx="18">
                  <c:v>0.632474613202216</c:v>
                </c:pt>
                <c:pt idx="19">
                  <c:v>0.6732865084573362</c:v>
                </c:pt>
                <c:pt idx="20">
                  <c:v>0.939062415760111</c:v>
                </c:pt>
                <c:pt idx="21">
                  <c:v>0.7511338148522414</c:v>
                </c:pt>
                <c:pt idx="22">
                  <c:v>0.6818018123343832</c:v>
                </c:pt>
                <c:pt idx="23">
                  <c:v>0.47081122553888133</c:v>
                </c:pt>
                <c:pt idx="24">
                  <c:v>0.3150005412944386</c:v>
                </c:pt>
                <c:pt idx="25">
                  <c:v>0.553666650198287</c:v>
                </c:pt>
                <c:pt idx="26">
                  <c:v>0.4099018083981632</c:v>
                </c:pt>
                <c:pt idx="27">
                  <c:v>0.5843050649895434</c:v>
                </c:pt>
                <c:pt idx="28">
                  <c:v>0.34636109277757743</c:v>
                </c:pt>
              </c:numCache>
            </c:numRef>
          </c:val>
          <c:smooth val="1"/>
        </c:ser>
        <c:marker val="1"/>
        <c:axId val="50841670"/>
        <c:axId val="54921847"/>
      </c:lineChart>
      <c:catAx>
        <c:axId val="508416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921847"/>
        <c:crosses val="autoZero"/>
        <c:auto val="0"/>
        <c:lblOffset val="100"/>
        <c:tickLblSkip val="1"/>
        <c:noMultiLvlLbl val="0"/>
      </c:catAx>
      <c:valAx>
        <c:axId val="54921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Ratio     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Women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old age pension beneficiaries in old age women population / 
                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Men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old age pension beneficiaries in old age women population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841670"/>
        <c:crossesAt val="1"/>
        <c:crossBetween val="between"/>
        <c:dispUnits/>
      </c:valAx>
      <c:catAx>
        <c:axId val="42881404"/>
        <c:scaling>
          <c:orientation val="minMax"/>
        </c:scaling>
        <c:axPos val="b"/>
        <c:delete val="1"/>
        <c:majorTickMark val="out"/>
        <c:minorTickMark val="none"/>
        <c:tickLblPos val="nextTo"/>
        <c:crossAx val="50388317"/>
        <c:crosses val="autoZero"/>
        <c:auto val="1"/>
        <c:lblOffset val="100"/>
        <c:noMultiLvlLbl val="0"/>
      </c:catAx>
      <c:valAx>
        <c:axId val="5038831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Old age pension recipients in % population over legal retirement 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88140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1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1200" verticalDpi="1200" orientation="landscape" paperSize="9"/>
  <headerFooter>
    <oddHeader>&amp;A</oddHeader>
    <oddFooter>Page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0.08925</cdr:x>
      <cdr:y>0.8605</cdr:y>
    </cdr:from>
    <cdr:to>
      <cdr:x>0.23725</cdr:x>
      <cdr:y>0.86075</cdr:y>
    </cdr:to>
    <cdr:sp>
      <cdr:nvSpPr>
        <cdr:cNvPr id="1" name="Line 2"/>
        <cdr:cNvSpPr>
          <a:spLocks/>
        </cdr:cNvSpPr>
      </cdr:nvSpPr>
      <cdr:spPr>
        <a:xfrm>
          <a:off x="819150" y="493395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0.28675</cdr:x>
      <cdr:y>0.8605</cdr:y>
    </cdr:from>
    <cdr:to>
      <cdr:x>0.852</cdr:x>
      <cdr:y>0.86075</cdr:y>
    </cdr:to>
    <cdr:sp>
      <cdr:nvSpPr>
        <cdr:cNvPr id="2" name="Line 3"/>
        <cdr:cNvSpPr>
          <a:spLocks/>
        </cdr:cNvSpPr>
      </cdr:nvSpPr>
      <cdr:spPr>
        <a:xfrm>
          <a:off x="2638425" y="4933950"/>
          <a:ext cx="521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0.31925</cdr:x>
      <cdr:y>0.8745</cdr:y>
    </cdr:from>
    <cdr:to>
      <cdr:x>0.86225</cdr:x>
      <cdr:y>0.985</cdr:y>
    </cdr:to>
    <cdr:sp>
      <cdr:nvSpPr>
        <cdr:cNvPr id="3" name="TextBox 4"/>
        <cdr:cNvSpPr txBox="1">
          <a:spLocks noChangeArrowheads="1"/>
        </cdr:cNvSpPr>
      </cdr:nvSpPr>
      <cdr:spPr>
        <a:xfrm>
          <a:off x="2943225" y="5010150"/>
          <a:ext cx="501015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1" u="none" baseline="0">
              <a:latin typeface="Arial"/>
              <a:ea typeface="Arial"/>
              <a:cs typeface="Arial"/>
            </a:rPr>
            <a:t>Ratio Women / Men &lt; 1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Old age pension recipients in % population over legal retirement age for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375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Old age pension recipients in % population over legal retirement age for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Women</a:t>
          </a:r>
        </a:p>
      </cdr:txBody>
    </cdr:sp>
  </cdr:relSizeAnchor>
  <cdr:relSizeAnchor xmlns:cdr="http://schemas.openxmlformats.org/drawingml/2006/chartDrawing">
    <cdr:from>
      <cdr:x>0.08925</cdr:x>
      <cdr:y>0.89275</cdr:y>
    </cdr:from>
    <cdr:to>
      <cdr:x>0.23725</cdr:x>
      <cdr:y>0.9855</cdr:y>
    </cdr:to>
    <cdr:sp>
      <cdr:nvSpPr>
        <cdr:cNvPr id="4" name="TextBox 5"/>
        <cdr:cNvSpPr txBox="1">
          <a:spLocks noChangeArrowheads="1"/>
        </cdr:cNvSpPr>
      </cdr:nvSpPr>
      <cdr:spPr>
        <a:xfrm>
          <a:off x="819150" y="5114925"/>
          <a:ext cx="13620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1" u="none" baseline="0">
              <a:latin typeface="Arial"/>
              <a:ea typeface="Arial"/>
              <a:cs typeface="Arial"/>
            </a:rPr>
            <a:t>Ratio Women / Men &gt; or equals to 1</a:t>
          </a:r>
        </a:p>
      </cdr:txBody>
    </cdr:sp>
  </cdr:relSizeAnchor>
  <cdr:relSizeAnchor xmlns:cdr="http://schemas.openxmlformats.org/drawingml/2006/chartDrawing">
    <cdr:from>
      <cdr:x>0.86825</cdr:x>
      <cdr:y>0.89275</cdr:y>
    </cdr:from>
    <cdr:to>
      <cdr:x>0.9925</cdr:x>
      <cdr:y>0.971</cdr:y>
    </cdr:to>
    <cdr:sp>
      <cdr:nvSpPr>
        <cdr:cNvPr id="5" name="TextBox 6"/>
        <cdr:cNvSpPr txBox="1">
          <a:spLocks noChangeArrowheads="1"/>
        </cdr:cNvSpPr>
      </cdr:nvSpPr>
      <cdr:spPr>
        <a:xfrm>
          <a:off x="8001000" y="5114925"/>
          <a:ext cx="11430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**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Statutory retirement age (ssptw)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*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Standard age (circa)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41"/>
  <sheetViews>
    <sheetView workbookViewId="0" topLeftCell="B1">
      <selection activeCell="B18" sqref="A18:IV18"/>
    </sheetView>
  </sheetViews>
  <sheetFormatPr defaultColWidth="11.421875" defaultRowHeight="12.75"/>
  <cols>
    <col min="1" max="1" width="0" style="0" hidden="1" customWidth="1"/>
    <col min="2" max="3" width="9.140625" style="0" customWidth="1"/>
    <col min="4" max="9" width="0" style="0" hidden="1" customWidth="1"/>
    <col min="10" max="18" width="9.140625" style="0" customWidth="1"/>
    <col min="19" max="24" width="0" style="0" hidden="1" customWidth="1"/>
    <col min="25" max="25" width="5.7109375" style="0" customWidth="1"/>
    <col min="26" max="26" width="4.57421875" style="0" customWidth="1"/>
    <col min="27" max="29" width="9.140625" style="4" customWidth="1"/>
    <col min="30" max="31" width="6.421875" style="4" customWidth="1"/>
    <col min="32" max="37" width="9.140625" style="0" customWidth="1"/>
    <col min="38" max="38" width="9.140625" style="74" customWidth="1"/>
    <col min="39" max="16384" width="9.140625" style="0" customWidth="1"/>
  </cols>
  <sheetData>
    <row r="1" ht="13.5" thickBot="1"/>
    <row r="2" spans="2:38" s="54" customFormat="1" ht="63" customHeight="1">
      <c r="B2" s="52"/>
      <c r="C2" s="53"/>
      <c r="D2" s="106" t="s">
        <v>0</v>
      </c>
      <c r="E2" s="97"/>
      <c r="F2" s="103"/>
      <c r="G2" s="110" t="s">
        <v>1</v>
      </c>
      <c r="H2" s="97"/>
      <c r="I2" s="107"/>
      <c r="J2" s="96" t="s">
        <v>13</v>
      </c>
      <c r="K2" s="97"/>
      <c r="L2" s="103"/>
      <c r="M2" s="96" t="s">
        <v>14</v>
      </c>
      <c r="N2" s="97"/>
      <c r="O2" s="103"/>
      <c r="P2" s="96" t="s">
        <v>15</v>
      </c>
      <c r="Q2" s="97"/>
      <c r="R2" s="103"/>
      <c r="S2" s="110" t="s">
        <v>2</v>
      </c>
      <c r="T2" s="97"/>
      <c r="U2" s="107"/>
      <c r="V2" s="106" t="s">
        <v>3</v>
      </c>
      <c r="W2" s="97"/>
      <c r="X2" s="107"/>
      <c r="Y2" s="104" t="s">
        <v>51</v>
      </c>
      <c r="Z2" s="105"/>
      <c r="AA2" s="99" t="s">
        <v>48</v>
      </c>
      <c r="AB2" s="100"/>
      <c r="AC2" s="101"/>
      <c r="AD2" s="102" t="s">
        <v>47</v>
      </c>
      <c r="AE2" s="101"/>
      <c r="AF2" s="96" t="s">
        <v>49</v>
      </c>
      <c r="AG2" s="97"/>
      <c r="AH2" s="103"/>
      <c r="AI2" s="96" t="s">
        <v>50</v>
      </c>
      <c r="AJ2" s="97"/>
      <c r="AK2" s="97"/>
      <c r="AL2" s="98"/>
    </row>
    <row r="3" spans="2:38" s="86" customFormat="1" ht="27">
      <c r="B3" s="86" t="s">
        <v>46</v>
      </c>
      <c r="C3" s="87" t="s">
        <v>4</v>
      </c>
      <c r="D3" s="78" t="s">
        <v>0</v>
      </c>
      <c r="E3" s="79" t="s">
        <v>5</v>
      </c>
      <c r="F3" s="80" t="s">
        <v>6</v>
      </c>
      <c r="G3" s="81" t="s">
        <v>0</v>
      </c>
      <c r="H3" s="79" t="s">
        <v>5</v>
      </c>
      <c r="I3" s="82" t="s">
        <v>6</v>
      </c>
      <c r="J3" s="78" t="s">
        <v>0</v>
      </c>
      <c r="K3" s="79" t="s">
        <v>5</v>
      </c>
      <c r="L3" s="80" t="s">
        <v>6</v>
      </c>
      <c r="M3" s="78" t="s">
        <v>0</v>
      </c>
      <c r="N3" s="79" t="s">
        <v>5</v>
      </c>
      <c r="O3" s="80" t="s">
        <v>6</v>
      </c>
      <c r="P3" s="78" t="s">
        <v>0</v>
      </c>
      <c r="Q3" s="79" t="s">
        <v>5</v>
      </c>
      <c r="R3" s="80" t="s">
        <v>6</v>
      </c>
      <c r="S3" s="81" t="s">
        <v>0</v>
      </c>
      <c r="T3" s="79" t="s">
        <v>5</v>
      </c>
      <c r="U3" s="82" t="s">
        <v>6</v>
      </c>
      <c r="V3" s="78" t="s">
        <v>0</v>
      </c>
      <c r="W3" s="79" t="s">
        <v>5</v>
      </c>
      <c r="X3" s="82" t="s">
        <v>6</v>
      </c>
      <c r="Y3" s="78" t="s">
        <v>5</v>
      </c>
      <c r="Z3" s="80" t="s">
        <v>6</v>
      </c>
      <c r="AA3" s="88" t="s">
        <v>0</v>
      </c>
      <c r="AB3" s="83" t="s">
        <v>5</v>
      </c>
      <c r="AC3" s="84" t="s">
        <v>6</v>
      </c>
      <c r="AD3" s="81" t="s">
        <v>5</v>
      </c>
      <c r="AE3" s="80" t="s">
        <v>6</v>
      </c>
      <c r="AF3" s="81" t="s">
        <v>0</v>
      </c>
      <c r="AG3" s="79" t="s">
        <v>5</v>
      </c>
      <c r="AH3" s="80" t="s">
        <v>6</v>
      </c>
      <c r="AI3" s="78" t="s">
        <v>0</v>
      </c>
      <c r="AJ3" s="79" t="s">
        <v>5</v>
      </c>
      <c r="AK3" s="79" t="s">
        <v>6</v>
      </c>
      <c r="AL3" s="85" t="s">
        <v>17</v>
      </c>
    </row>
    <row r="4" spans="1:40" ht="13.5">
      <c r="A4">
        <v>1</v>
      </c>
      <c r="B4" s="6">
        <v>1201</v>
      </c>
      <c r="C4" s="19" t="s">
        <v>40</v>
      </c>
      <c r="D4" s="33">
        <v>1364986</v>
      </c>
      <c r="E4" s="15">
        <v>835356</v>
      </c>
      <c r="F4" s="34">
        <v>529630</v>
      </c>
      <c r="G4" s="23">
        <v>185306</v>
      </c>
      <c r="H4" s="15">
        <v>84284</v>
      </c>
      <c r="I4" s="39">
        <v>101022</v>
      </c>
      <c r="J4" s="33">
        <v>1050037</v>
      </c>
      <c r="K4" s="15">
        <v>669063</v>
      </c>
      <c r="L4" s="34">
        <v>380974</v>
      </c>
      <c r="M4" s="50">
        <v>84680</v>
      </c>
      <c r="N4" s="50">
        <v>33734</v>
      </c>
      <c r="O4" s="50">
        <v>50946</v>
      </c>
      <c r="P4" s="27">
        <f aca="true" t="shared" si="0" ref="P4:R9">J4-M4</f>
        <v>965357</v>
      </c>
      <c r="Q4" s="27">
        <f t="shared" si="0"/>
        <v>635329</v>
      </c>
      <c r="R4" s="27">
        <f t="shared" si="0"/>
        <v>330028</v>
      </c>
      <c r="S4" s="23">
        <v>350434</v>
      </c>
      <c r="T4" s="15">
        <v>321334</v>
      </c>
      <c r="U4" s="39">
        <v>29100</v>
      </c>
      <c r="V4" s="33">
        <v>44693</v>
      </c>
      <c r="W4" s="15">
        <v>15778</v>
      </c>
      <c r="X4" s="39">
        <v>28915</v>
      </c>
      <c r="Y4" s="27">
        <v>58</v>
      </c>
      <c r="Z4" s="28">
        <v>62</v>
      </c>
      <c r="AA4" s="89">
        <f aca="true" t="shared" si="1" ref="AA4:AA9">AB4+AC4</f>
        <v>880889</v>
      </c>
      <c r="AB4" s="5">
        <v>534857</v>
      </c>
      <c r="AC4" s="42">
        <v>346032</v>
      </c>
      <c r="AD4" s="44" t="s">
        <v>12</v>
      </c>
      <c r="AE4" s="42" t="s">
        <v>12</v>
      </c>
      <c r="AF4" s="43">
        <f aca="true" t="shared" si="2" ref="AF4:AH9">J4/AA4*100</f>
        <v>119.2019652873404</v>
      </c>
      <c r="AG4" s="11">
        <f t="shared" si="2"/>
        <v>125.09194046259094</v>
      </c>
      <c r="AH4" s="12">
        <f t="shared" si="2"/>
        <v>110.09791001988256</v>
      </c>
      <c r="AI4" s="6">
        <f aca="true" t="shared" si="3" ref="AI4:AI9">P4/AA4*100</f>
        <v>109.58894934549075</v>
      </c>
      <c r="AJ4" s="11">
        <f aca="true" t="shared" si="4" ref="AJ4:AK9">Q4/AB4*100</f>
        <v>118.78483407714586</v>
      </c>
      <c r="AK4" s="11">
        <f t="shared" si="4"/>
        <v>95.37499422018773</v>
      </c>
      <c r="AL4" s="75">
        <f aca="true" t="shared" si="5" ref="AL4:AL9">AJ4/AK4</f>
        <v>1.2454504983026573</v>
      </c>
      <c r="AM4" s="1"/>
      <c r="AN4" s="1"/>
    </row>
    <row r="5" spans="1:40" ht="13.5">
      <c r="A5">
        <v>2</v>
      </c>
      <c r="B5" s="6">
        <v>151</v>
      </c>
      <c r="C5" s="18" t="s">
        <v>20</v>
      </c>
      <c r="D5" s="27">
        <v>2736974</v>
      </c>
      <c r="E5" s="9">
        <v>1662744</v>
      </c>
      <c r="F5" s="28">
        <v>1074230</v>
      </c>
      <c r="G5" s="21">
        <v>445840</v>
      </c>
      <c r="H5" s="9">
        <v>192967</v>
      </c>
      <c r="I5" s="36">
        <v>252873</v>
      </c>
      <c r="J5" s="27">
        <v>2177993</v>
      </c>
      <c r="K5" s="9">
        <v>1388212</v>
      </c>
      <c r="L5" s="28">
        <v>789781</v>
      </c>
      <c r="M5" s="47">
        <v>85716</v>
      </c>
      <c r="N5" s="47">
        <v>48385</v>
      </c>
      <c r="O5" s="47">
        <v>37331</v>
      </c>
      <c r="P5" s="27">
        <f t="shared" si="0"/>
        <v>2092277</v>
      </c>
      <c r="Q5" s="27">
        <f t="shared" si="0"/>
        <v>1339827</v>
      </c>
      <c r="R5" s="27">
        <f t="shared" si="0"/>
        <v>752450</v>
      </c>
      <c r="S5" s="21">
        <v>744443</v>
      </c>
      <c r="T5" s="9">
        <v>625745</v>
      </c>
      <c r="U5" s="36">
        <v>118698</v>
      </c>
      <c r="V5" s="27">
        <v>27</v>
      </c>
      <c r="W5" s="9">
        <v>1</v>
      </c>
      <c r="X5" s="36">
        <v>26</v>
      </c>
      <c r="Y5" s="27">
        <v>57.7</v>
      </c>
      <c r="Z5" s="28">
        <v>61.4</v>
      </c>
      <c r="AA5" s="90">
        <f t="shared" si="1"/>
        <v>2082404</v>
      </c>
      <c r="AB5" s="10">
        <v>1218228</v>
      </c>
      <c r="AC5" s="40">
        <v>864176</v>
      </c>
      <c r="AD5" s="44" t="s">
        <v>12</v>
      </c>
      <c r="AE5" s="42" t="s">
        <v>12</v>
      </c>
      <c r="AF5" s="43">
        <f t="shared" si="2"/>
        <v>104.59031964978938</v>
      </c>
      <c r="AG5" s="11">
        <f t="shared" si="2"/>
        <v>113.95338146882193</v>
      </c>
      <c r="AH5" s="12">
        <f t="shared" si="2"/>
        <v>91.39122123271186</v>
      </c>
      <c r="AI5" s="6">
        <f t="shared" si="3"/>
        <v>100.47411549343931</v>
      </c>
      <c r="AJ5" s="11">
        <f t="shared" si="4"/>
        <v>109.98162905465972</v>
      </c>
      <c r="AK5" s="11">
        <f t="shared" si="4"/>
        <v>87.071383607043</v>
      </c>
      <c r="AL5" s="75">
        <f t="shared" si="5"/>
        <v>1.2631202640699</v>
      </c>
      <c r="AM5" s="1"/>
      <c r="AN5" s="1"/>
    </row>
    <row r="6" spans="1:40" ht="13.5">
      <c r="A6">
        <v>3</v>
      </c>
      <c r="B6" s="6">
        <v>101</v>
      </c>
      <c r="C6" s="18" t="s">
        <v>19</v>
      </c>
      <c r="D6" s="27">
        <v>2273103</v>
      </c>
      <c r="E6" s="9">
        <v>1320709</v>
      </c>
      <c r="F6" s="28">
        <v>952394</v>
      </c>
      <c r="G6" s="21">
        <v>281631</v>
      </c>
      <c r="H6" s="9">
        <v>124531</v>
      </c>
      <c r="I6" s="36">
        <v>157100</v>
      </c>
      <c r="J6" s="27">
        <v>1884685</v>
      </c>
      <c r="K6" s="9">
        <v>1107680</v>
      </c>
      <c r="L6" s="28">
        <v>777005</v>
      </c>
      <c r="M6" s="47">
        <v>179475</v>
      </c>
      <c r="N6" s="47">
        <v>30419</v>
      </c>
      <c r="O6" s="47">
        <v>149056</v>
      </c>
      <c r="P6" s="27">
        <f t="shared" si="0"/>
        <v>1705210</v>
      </c>
      <c r="Q6" s="27">
        <f t="shared" si="0"/>
        <v>1077261</v>
      </c>
      <c r="R6" s="27">
        <f t="shared" si="0"/>
        <v>627949</v>
      </c>
      <c r="S6" s="21">
        <v>141686</v>
      </c>
      <c r="T6" s="9">
        <v>113657</v>
      </c>
      <c r="U6" s="36">
        <v>28029</v>
      </c>
      <c r="V6" s="27">
        <v>0</v>
      </c>
      <c r="W6" s="9">
        <v>0</v>
      </c>
      <c r="X6" s="36">
        <v>0</v>
      </c>
      <c r="Y6" s="27">
        <v>59</v>
      </c>
      <c r="Z6" s="28">
        <v>63</v>
      </c>
      <c r="AA6" s="90">
        <f t="shared" si="1"/>
        <v>1781376</v>
      </c>
      <c r="AB6" s="10">
        <v>1025461</v>
      </c>
      <c r="AC6" s="40">
        <v>755915</v>
      </c>
      <c r="AD6" s="44" t="s">
        <v>12</v>
      </c>
      <c r="AE6" s="42" t="s">
        <v>12</v>
      </c>
      <c r="AF6" s="43">
        <f t="shared" si="2"/>
        <v>105.79939327800531</v>
      </c>
      <c r="AG6" s="11">
        <f t="shared" si="2"/>
        <v>108.01775981729193</v>
      </c>
      <c r="AH6" s="12">
        <f t="shared" si="2"/>
        <v>102.78999622973481</v>
      </c>
      <c r="AI6" s="6">
        <f t="shared" si="3"/>
        <v>95.72431648343752</v>
      </c>
      <c r="AJ6" s="11">
        <f t="shared" si="4"/>
        <v>105.0513866446408</v>
      </c>
      <c r="AK6" s="11">
        <f t="shared" si="4"/>
        <v>83.07137707281903</v>
      </c>
      <c r="AL6" s="75">
        <f t="shared" si="5"/>
        <v>1.2645918527696303</v>
      </c>
      <c r="AM6" s="1"/>
      <c r="AN6" s="1"/>
    </row>
    <row r="7" spans="1:40" ht="13.5">
      <c r="A7">
        <v>4</v>
      </c>
      <c r="B7" s="6">
        <v>701</v>
      </c>
      <c r="C7" s="19" t="s">
        <v>31</v>
      </c>
      <c r="D7" s="27">
        <v>917639</v>
      </c>
      <c r="E7" s="9">
        <v>578966</v>
      </c>
      <c r="F7" s="28">
        <v>338673</v>
      </c>
      <c r="G7" s="21">
        <v>162154</v>
      </c>
      <c r="H7" s="9">
        <v>81076</v>
      </c>
      <c r="I7" s="36">
        <v>81078</v>
      </c>
      <c r="J7" s="27">
        <v>681745</v>
      </c>
      <c r="K7" s="9">
        <v>449923</v>
      </c>
      <c r="L7" s="28">
        <v>231822</v>
      </c>
      <c r="M7" s="47">
        <v>16834</v>
      </c>
      <c r="N7" s="47">
        <v>4686</v>
      </c>
      <c r="O7" s="47">
        <v>12148</v>
      </c>
      <c r="P7" s="27">
        <f t="shared" si="0"/>
        <v>664911</v>
      </c>
      <c r="Q7" s="27">
        <f t="shared" si="0"/>
        <v>445237</v>
      </c>
      <c r="R7" s="27">
        <f t="shared" si="0"/>
        <v>219674</v>
      </c>
      <c r="S7" s="21">
        <v>258939</v>
      </c>
      <c r="T7" s="9">
        <v>206738</v>
      </c>
      <c r="U7" s="36">
        <v>52201</v>
      </c>
      <c r="V7" s="27">
        <v>8968</v>
      </c>
      <c r="W7" s="9">
        <v>5183</v>
      </c>
      <c r="X7" s="36">
        <v>3785</v>
      </c>
      <c r="Y7" s="27">
        <v>60</v>
      </c>
      <c r="Z7" s="28">
        <v>62.5</v>
      </c>
      <c r="AA7" s="89">
        <f t="shared" si="1"/>
        <v>699614</v>
      </c>
      <c r="AB7" s="10">
        <v>447389</v>
      </c>
      <c r="AC7" s="40">
        <v>252225</v>
      </c>
      <c r="AD7" s="44" t="s">
        <v>12</v>
      </c>
      <c r="AE7" s="42" t="s">
        <v>12</v>
      </c>
      <c r="AF7" s="43">
        <f t="shared" si="2"/>
        <v>97.44587729805293</v>
      </c>
      <c r="AG7" s="11">
        <f t="shared" si="2"/>
        <v>100.5663974751279</v>
      </c>
      <c r="AH7" s="12">
        <f t="shared" si="2"/>
        <v>91.9107939339875</v>
      </c>
      <c r="AI7" s="6">
        <f t="shared" si="3"/>
        <v>95.03969331660029</v>
      </c>
      <c r="AJ7" s="11">
        <f t="shared" si="4"/>
        <v>99.51898683248805</v>
      </c>
      <c r="AK7" s="11">
        <f t="shared" si="4"/>
        <v>87.09445931212211</v>
      </c>
      <c r="AL7" s="75">
        <f t="shared" si="5"/>
        <v>1.142655774184669</v>
      </c>
      <c r="AM7" s="3"/>
      <c r="AN7" s="2"/>
    </row>
    <row r="8" spans="1:40" ht="13.5">
      <c r="A8">
        <v>5</v>
      </c>
      <c r="B8" s="6">
        <v>651</v>
      </c>
      <c r="C8" s="19" t="s">
        <v>30</v>
      </c>
      <c r="D8" s="33">
        <v>597705</v>
      </c>
      <c r="E8" s="15">
        <v>383293</v>
      </c>
      <c r="F8" s="34">
        <v>214412</v>
      </c>
      <c r="G8" s="23">
        <v>73053</v>
      </c>
      <c r="H8" s="15">
        <v>32949</v>
      </c>
      <c r="I8" s="39">
        <v>40104</v>
      </c>
      <c r="J8" s="33">
        <v>497495</v>
      </c>
      <c r="K8" s="15">
        <v>331334</v>
      </c>
      <c r="L8" s="34">
        <v>166161</v>
      </c>
      <c r="M8" s="50">
        <v>10122</v>
      </c>
      <c r="N8" s="50">
        <v>2303</v>
      </c>
      <c r="O8" s="50">
        <v>7819</v>
      </c>
      <c r="P8" s="27">
        <f t="shared" si="0"/>
        <v>487373</v>
      </c>
      <c r="Q8" s="27">
        <f t="shared" si="0"/>
        <v>329031</v>
      </c>
      <c r="R8" s="27">
        <f t="shared" si="0"/>
        <v>158342</v>
      </c>
      <c r="S8" s="23">
        <v>27157</v>
      </c>
      <c r="T8" s="15">
        <v>19010</v>
      </c>
      <c r="U8" s="39">
        <v>8147</v>
      </c>
      <c r="V8" s="27">
        <v>0</v>
      </c>
      <c r="W8" s="9">
        <v>0</v>
      </c>
      <c r="X8" s="36">
        <v>0</v>
      </c>
      <c r="Y8" s="27">
        <v>61</v>
      </c>
      <c r="Z8" s="28">
        <v>62</v>
      </c>
      <c r="AA8" s="89">
        <f t="shared" si="1"/>
        <v>513908</v>
      </c>
      <c r="AB8" s="10">
        <v>334982</v>
      </c>
      <c r="AC8" s="40">
        <v>178926</v>
      </c>
      <c r="AD8" s="44" t="s">
        <v>12</v>
      </c>
      <c r="AE8" s="42" t="s">
        <v>12</v>
      </c>
      <c r="AF8" s="43">
        <f t="shared" si="2"/>
        <v>96.80623769234961</v>
      </c>
      <c r="AG8" s="11">
        <f t="shared" si="2"/>
        <v>98.91098626194841</v>
      </c>
      <c r="AH8" s="12">
        <f t="shared" si="2"/>
        <v>92.86576573555548</v>
      </c>
      <c r="AI8" s="6">
        <f t="shared" si="3"/>
        <v>94.83662445418246</v>
      </c>
      <c r="AJ8" s="11">
        <f t="shared" si="4"/>
        <v>98.22348663510279</v>
      </c>
      <c r="AK8" s="11">
        <f t="shared" si="4"/>
        <v>88.49580273409119</v>
      </c>
      <c r="AL8" s="75">
        <f t="shared" si="5"/>
        <v>1.1099225454820831</v>
      </c>
      <c r="AM8" s="1"/>
      <c r="AN8" s="1"/>
    </row>
    <row r="9" spans="1:40" ht="13.5">
      <c r="A9">
        <v>6</v>
      </c>
      <c r="B9" s="6"/>
      <c r="C9" s="19" t="s">
        <v>44</v>
      </c>
      <c r="D9" s="27">
        <v>1065098</v>
      </c>
      <c r="E9" s="9">
        <v>617969</v>
      </c>
      <c r="F9" s="28">
        <v>447130</v>
      </c>
      <c r="G9" s="21">
        <v>327818</v>
      </c>
      <c r="H9" s="9">
        <v>188925</v>
      </c>
      <c r="I9" s="36">
        <v>138893</v>
      </c>
      <c r="J9" s="27">
        <v>685389</v>
      </c>
      <c r="K9" s="9">
        <v>389550</v>
      </c>
      <c r="L9" s="28">
        <v>295839</v>
      </c>
      <c r="M9" s="47">
        <v>41282</v>
      </c>
      <c r="N9" s="47">
        <v>18948</v>
      </c>
      <c r="O9" s="47">
        <v>22334</v>
      </c>
      <c r="P9" s="27">
        <f t="shared" si="0"/>
        <v>644107</v>
      </c>
      <c r="Q9" s="27">
        <f t="shared" si="0"/>
        <v>370602</v>
      </c>
      <c r="R9" s="27">
        <f t="shared" si="0"/>
        <v>273505</v>
      </c>
      <c r="S9" s="20">
        <v>50218</v>
      </c>
      <c r="T9" s="8">
        <v>39023</v>
      </c>
      <c r="U9" s="38">
        <v>11196</v>
      </c>
      <c r="V9" s="27">
        <v>1673</v>
      </c>
      <c r="W9" s="9">
        <v>471</v>
      </c>
      <c r="X9" s="36">
        <v>1202</v>
      </c>
      <c r="Y9" s="27">
        <v>67</v>
      </c>
      <c r="Z9" s="28">
        <v>67</v>
      </c>
      <c r="AA9" s="89">
        <f t="shared" si="1"/>
        <v>685252</v>
      </c>
      <c r="AB9" s="5">
        <v>393696</v>
      </c>
      <c r="AC9" s="42">
        <v>291556</v>
      </c>
      <c r="AD9" s="44" t="s">
        <v>11</v>
      </c>
      <c r="AE9" s="42" t="s">
        <v>11</v>
      </c>
      <c r="AF9" s="43">
        <f t="shared" si="2"/>
        <v>100.01999264504153</v>
      </c>
      <c r="AG9" s="11">
        <f t="shared" si="2"/>
        <v>98.94690319434284</v>
      </c>
      <c r="AH9" s="12">
        <f t="shared" si="2"/>
        <v>101.46901452894126</v>
      </c>
      <c r="AI9" s="6">
        <f t="shared" si="3"/>
        <v>93.99563956033693</v>
      </c>
      <c r="AJ9" s="11">
        <f t="shared" si="4"/>
        <v>94.13405267008046</v>
      </c>
      <c r="AK9" s="11">
        <f t="shared" si="4"/>
        <v>93.8087365720479</v>
      </c>
      <c r="AL9" s="75">
        <f t="shared" si="5"/>
        <v>1.0034678656798954</v>
      </c>
      <c r="AM9" s="1"/>
      <c r="AN9" s="1"/>
    </row>
    <row r="10" spans="3:40" ht="12.75">
      <c r="Y10" s="92"/>
      <c r="Z10" s="93"/>
      <c r="AM10" s="1"/>
      <c r="AN10" s="1"/>
    </row>
    <row r="11" spans="1:40" ht="13.5">
      <c r="A11">
        <v>7</v>
      </c>
      <c r="B11" s="6">
        <v>1101</v>
      </c>
      <c r="C11" s="19" t="s">
        <v>38</v>
      </c>
      <c r="D11" s="27">
        <v>5781647</v>
      </c>
      <c r="E11" s="9">
        <v>3382945</v>
      </c>
      <c r="F11" s="28">
        <v>2398702</v>
      </c>
      <c r="G11" s="21">
        <v>872217</v>
      </c>
      <c r="H11" s="9">
        <v>430503</v>
      </c>
      <c r="I11" s="36">
        <v>441714</v>
      </c>
      <c r="J11" s="27">
        <v>4171647</v>
      </c>
      <c r="K11" s="9">
        <v>2284755</v>
      </c>
      <c r="L11" s="28">
        <v>1886892</v>
      </c>
      <c r="M11" s="47">
        <v>12052</v>
      </c>
      <c r="N11" s="47">
        <v>8149</v>
      </c>
      <c r="O11" s="47">
        <v>3903</v>
      </c>
      <c r="P11" s="27">
        <f aca="true" t="shared" si="6" ref="P11:P34">J11-M11</f>
        <v>4159595</v>
      </c>
      <c r="Q11" s="27">
        <f aca="true" t="shared" si="7" ref="Q11:Q34">K11-N11</f>
        <v>2276606</v>
      </c>
      <c r="R11" s="27">
        <f aca="true" t="shared" si="8" ref="R11:R34">L11-O11</f>
        <v>1882989</v>
      </c>
      <c r="S11" s="21">
        <v>737783</v>
      </c>
      <c r="T11" s="9">
        <v>667687</v>
      </c>
      <c r="U11" s="36">
        <v>70096</v>
      </c>
      <c r="V11" s="27">
        <v>0</v>
      </c>
      <c r="W11" s="9">
        <v>0</v>
      </c>
      <c r="X11" s="36">
        <v>0</v>
      </c>
      <c r="Y11" s="27">
        <v>60</v>
      </c>
      <c r="Z11" s="28">
        <v>65</v>
      </c>
      <c r="AA11" s="89">
        <f aca="true" t="shared" si="9" ref="AA11:AA26">AB11+AC11</f>
        <v>3727116</v>
      </c>
      <c r="AB11" s="5">
        <v>2413841</v>
      </c>
      <c r="AC11" s="42">
        <v>1313275</v>
      </c>
      <c r="AD11" s="44" t="s">
        <v>12</v>
      </c>
      <c r="AE11" s="42" t="s">
        <v>11</v>
      </c>
      <c r="AF11" s="43">
        <f aca="true" t="shared" si="10" ref="AF11:AF32">J11/AA11*100</f>
        <v>111.92694297682175</v>
      </c>
      <c r="AG11" s="11">
        <f aca="true" t="shared" si="11" ref="AG11:AG32">K11/AB11*100</f>
        <v>94.65225754306104</v>
      </c>
      <c r="AH11" s="12">
        <f aca="true" t="shared" si="12" ref="AH11:AH32">L11/AC11*100</f>
        <v>143.67836134853707</v>
      </c>
      <c r="AI11" s="6">
        <f aca="true" t="shared" si="13" ref="AI11:AI32">P11/AA11*100</f>
        <v>111.60358303846726</v>
      </c>
      <c r="AJ11" s="11">
        <f aca="true" t="shared" si="14" ref="AJ11:AJ32">Q11/AB11*100</f>
        <v>94.3146628133336</v>
      </c>
      <c r="AK11" s="11">
        <f aca="true" t="shared" si="15" ref="AK11:AK32">R11/AC11*100</f>
        <v>143.38116540709296</v>
      </c>
      <c r="AL11" s="75">
        <f aca="true" t="shared" si="16" ref="AL11:AL32">AJ11/AK11</f>
        <v>0.6577897630107274</v>
      </c>
      <c r="AM11" s="1"/>
      <c r="AN11" s="1"/>
    </row>
    <row r="12" spans="1:40" ht="13.5">
      <c r="A12">
        <v>8</v>
      </c>
      <c r="B12" s="6">
        <v>1051</v>
      </c>
      <c r="C12" s="19" t="s">
        <v>37</v>
      </c>
      <c r="D12" s="31">
        <v>3046518</v>
      </c>
      <c r="E12" s="8">
        <v>1653654</v>
      </c>
      <c r="F12" s="32">
        <v>1243784</v>
      </c>
      <c r="G12" s="20">
        <v>398151</v>
      </c>
      <c r="H12" s="8">
        <v>164148</v>
      </c>
      <c r="I12" s="38">
        <v>162489</v>
      </c>
      <c r="J12" s="31">
        <v>2130774</v>
      </c>
      <c r="K12" s="8">
        <v>1059199</v>
      </c>
      <c r="L12" s="32">
        <v>1014903</v>
      </c>
      <c r="M12" s="49">
        <v>128699</v>
      </c>
      <c r="N12" s="49">
        <v>37645</v>
      </c>
      <c r="O12" s="49">
        <v>84310</v>
      </c>
      <c r="P12" s="27">
        <f t="shared" si="6"/>
        <v>2002075</v>
      </c>
      <c r="Q12" s="27">
        <f t="shared" si="7"/>
        <v>1021554</v>
      </c>
      <c r="R12" s="27">
        <f t="shared" si="8"/>
        <v>930593</v>
      </c>
      <c r="S12" s="20">
        <v>821799</v>
      </c>
      <c r="T12" s="8">
        <v>659475</v>
      </c>
      <c r="U12" s="38">
        <v>141439</v>
      </c>
      <c r="V12" s="27">
        <v>9</v>
      </c>
      <c r="W12" s="7">
        <v>0</v>
      </c>
      <c r="X12" s="35">
        <v>0</v>
      </c>
      <c r="Y12" s="27">
        <v>65</v>
      </c>
      <c r="Z12" s="28">
        <v>65</v>
      </c>
      <c r="AA12" s="89">
        <f t="shared" si="9"/>
        <v>1798780</v>
      </c>
      <c r="AB12" s="5">
        <v>1053823</v>
      </c>
      <c r="AC12" s="42">
        <v>744957</v>
      </c>
      <c r="AD12" s="44" t="s">
        <v>11</v>
      </c>
      <c r="AE12" s="42" t="s">
        <v>11</v>
      </c>
      <c r="AF12" s="43">
        <f t="shared" si="10"/>
        <v>118.45662059840558</v>
      </c>
      <c r="AG12" s="11">
        <f t="shared" si="11"/>
        <v>100.51014259510373</v>
      </c>
      <c r="AH12" s="12">
        <f t="shared" si="12"/>
        <v>136.2364539161321</v>
      </c>
      <c r="AI12" s="6">
        <f t="shared" si="13"/>
        <v>111.30182679371575</v>
      </c>
      <c r="AJ12" s="11">
        <f t="shared" si="14"/>
        <v>96.93791082563202</v>
      </c>
      <c r="AK12" s="11">
        <f t="shared" si="15"/>
        <v>124.9190221717495</v>
      </c>
      <c r="AL12" s="75">
        <f t="shared" si="16"/>
        <v>0.7760060008503218</v>
      </c>
      <c r="AM12" s="1"/>
      <c r="AN12" s="1"/>
    </row>
    <row r="13" spans="1:40" ht="13.5">
      <c r="A13">
        <v>9</v>
      </c>
      <c r="B13" s="6">
        <v>901</v>
      </c>
      <c r="C13" s="19" t="s">
        <v>34</v>
      </c>
      <c r="D13" s="25">
        <v>0</v>
      </c>
      <c r="E13" s="7">
        <v>0</v>
      </c>
      <c r="F13" s="26">
        <v>0</v>
      </c>
      <c r="G13" s="24">
        <v>0</v>
      </c>
      <c r="H13" s="7">
        <v>0</v>
      </c>
      <c r="I13" s="35">
        <v>0</v>
      </c>
      <c r="J13" s="27">
        <v>2604600</v>
      </c>
      <c r="K13" s="9">
        <v>1471600</v>
      </c>
      <c r="L13" s="28">
        <v>1133000</v>
      </c>
      <c r="M13" s="47">
        <v>0</v>
      </c>
      <c r="N13" s="47">
        <v>0</v>
      </c>
      <c r="O13" s="47">
        <v>0</v>
      </c>
      <c r="P13" s="27">
        <f t="shared" si="6"/>
        <v>2604600</v>
      </c>
      <c r="Q13" s="27">
        <f t="shared" si="7"/>
        <v>1471600</v>
      </c>
      <c r="R13" s="27">
        <f t="shared" si="8"/>
        <v>1133000</v>
      </c>
      <c r="S13" s="21">
        <v>134200</v>
      </c>
      <c r="T13" s="9">
        <v>113600</v>
      </c>
      <c r="U13" s="36">
        <v>20600</v>
      </c>
      <c r="V13" s="27">
        <v>0</v>
      </c>
      <c r="W13" s="9">
        <v>0</v>
      </c>
      <c r="X13" s="36">
        <v>0</v>
      </c>
      <c r="Y13" s="27">
        <v>65</v>
      </c>
      <c r="Z13" s="28">
        <v>65</v>
      </c>
      <c r="AA13" s="89">
        <f t="shared" si="9"/>
        <v>2350363</v>
      </c>
      <c r="AB13" s="5">
        <v>1350601</v>
      </c>
      <c r="AC13" s="42">
        <v>999762</v>
      </c>
      <c r="AD13" s="44" t="s">
        <v>11</v>
      </c>
      <c r="AE13" s="42" t="s">
        <v>11</v>
      </c>
      <c r="AF13" s="43">
        <f t="shared" si="10"/>
        <v>110.81692487500867</v>
      </c>
      <c r="AG13" s="11">
        <f t="shared" si="11"/>
        <v>108.95890051910224</v>
      </c>
      <c r="AH13" s="12">
        <f t="shared" si="12"/>
        <v>113.326971819293</v>
      </c>
      <c r="AI13" s="6">
        <f t="shared" si="13"/>
        <v>110.81692487500867</v>
      </c>
      <c r="AJ13" s="11">
        <f t="shared" si="14"/>
        <v>108.95890051910224</v>
      </c>
      <c r="AK13" s="11">
        <f t="shared" si="15"/>
        <v>113.326971819293</v>
      </c>
      <c r="AL13" s="75">
        <f t="shared" si="16"/>
        <v>0.9614560308983116</v>
      </c>
      <c r="AM13" s="1"/>
      <c r="AN13" s="1"/>
    </row>
    <row r="14" spans="1:40" ht="13.5">
      <c r="A14">
        <v>10</v>
      </c>
      <c r="B14" s="6">
        <v>501</v>
      </c>
      <c r="C14" s="19" t="s">
        <v>27</v>
      </c>
      <c r="D14" s="27">
        <v>17460000</v>
      </c>
      <c r="E14" s="9">
        <v>9520000</v>
      </c>
      <c r="F14" s="28">
        <v>7940000</v>
      </c>
      <c r="G14" s="21">
        <v>2810000</v>
      </c>
      <c r="H14" s="9">
        <v>1360000</v>
      </c>
      <c r="I14" s="36">
        <v>1450000</v>
      </c>
      <c r="J14" s="27">
        <v>14170000</v>
      </c>
      <c r="K14" s="9">
        <v>7030000</v>
      </c>
      <c r="L14" s="28">
        <v>7140000</v>
      </c>
      <c r="M14" s="47">
        <v>0</v>
      </c>
      <c r="N14" s="47">
        <v>0</v>
      </c>
      <c r="O14" s="47">
        <v>0</v>
      </c>
      <c r="P14" s="27">
        <f t="shared" si="6"/>
        <v>14170000</v>
      </c>
      <c r="Q14" s="27">
        <f t="shared" si="7"/>
        <v>7030000</v>
      </c>
      <c r="R14" s="27">
        <f t="shared" si="8"/>
        <v>7140000</v>
      </c>
      <c r="S14" s="21">
        <v>4780000</v>
      </c>
      <c r="T14" s="9">
        <v>4390000</v>
      </c>
      <c r="U14" s="36">
        <v>390000</v>
      </c>
      <c r="V14" s="27">
        <v>67495</v>
      </c>
      <c r="W14" s="9">
        <v>22423</v>
      </c>
      <c r="X14" s="36">
        <v>45072</v>
      </c>
      <c r="Y14" s="27">
        <v>60</v>
      </c>
      <c r="Z14" s="28">
        <v>60</v>
      </c>
      <c r="AA14" s="89">
        <f t="shared" si="9"/>
        <v>12937576</v>
      </c>
      <c r="AB14" s="10">
        <v>7393725</v>
      </c>
      <c r="AC14" s="40">
        <v>5543851</v>
      </c>
      <c r="AD14" s="44" t="s">
        <v>12</v>
      </c>
      <c r="AE14" s="42" t="s">
        <v>12</v>
      </c>
      <c r="AF14" s="43">
        <f t="shared" si="10"/>
        <v>109.52592664962894</v>
      </c>
      <c r="AG14" s="11">
        <f t="shared" si="11"/>
        <v>95.08062580093255</v>
      </c>
      <c r="AH14" s="12">
        <f t="shared" si="12"/>
        <v>128.7913401712997</v>
      </c>
      <c r="AI14" s="6">
        <f t="shared" si="13"/>
        <v>109.52592664962894</v>
      </c>
      <c r="AJ14" s="11">
        <f t="shared" si="14"/>
        <v>95.08062580093255</v>
      </c>
      <c r="AK14" s="11">
        <f t="shared" si="15"/>
        <v>128.7913401712997</v>
      </c>
      <c r="AL14" s="75">
        <f t="shared" si="16"/>
        <v>0.7382532526990556</v>
      </c>
      <c r="AM14" s="1"/>
      <c r="AN14" s="1"/>
    </row>
    <row r="15" spans="1:40" ht="13.5">
      <c r="A15">
        <v>11</v>
      </c>
      <c r="B15" s="6">
        <v>251</v>
      </c>
      <c r="C15" s="18" t="s">
        <v>22</v>
      </c>
      <c r="D15" s="29">
        <v>23219711.44170808</v>
      </c>
      <c r="E15" s="14">
        <v>15201842.781328686</v>
      </c>
      <c r="F15" s="30">
        <v>8017868.660379399</v>
      </c>
      <c r="G15" s="22">
        <v>1978795.4298854328</v>
      </c>
      <c r="H15" s="14">
        <v>901693.7393331614</v>
      </c>
      <c r="I15" s="37">
        <v>1077101.6905522714</v>
      </c>
      <c r="J15" s="29">
        <v>18067522.604680374</v>
      </c>
      <c r="K15" s="14">
        <v>10244892.13510303</v>
      </c>
      <c r="L15" s="30">
        <v>7822630.469577342</v>
      </c>
      <c r="M15" s="48">
        <v>1060008</v>
      </c>
      <c r="N15" s="48">
        <v>735193</v>
      </c>
      <c r="O15" s="48">
        <v>324815</v>
      </c>
      <c r="P15" s="27">
        <f t="shared" si="6"/>
        <v>17007514.604680374</v>
      </c>
      <c r="Q15" s="27">
        <f t="shared" si="7"/>
        <v>9509699.13510303</v>
      </c>
      <c r="R15" s="27">
        <f t="shared" si="8"/>
        <v>7497815.469577342</v>
      </c>
      <c r="S15" s="22">
        <v>5970456.07330317</v>
      </c>
      <c r="T15" s="14">
        <v>5113127.264892155</v>
      </c>
      <c r="U15" s="37">
        <v>857328.8084110141</v>
      </c>
      <c r="V15" s="29">
        <v>343829</v>
      </c>
      <c r="W15" s="14">
        <v>17191</v>
      </c>
      <c r="X15" s="37">
        <v>326638</v>
      </c>
      <c r="Y15" s="27">
        <v>65</v>
      </c>
      <c r="Z15" s="28">
        <v>65</v>
      </c>
      <c r="AA15" s="89">
        <f t="shared" si="9"/>
        <v>15888720</v>
      </c>
      <c r="AB15" s="10">
        <v>9393394</v>
      </c>
      <c r="AC15" s="40">
        <v>6495326</v>
      </c>
      <c r="AD15" s="44" t="s">
        <v>11</v>
      </c>
      <c r="AE15" s="42" t="s">
        <v>11</v>
      </c>
      <c r="AF15" s="43">
        <f t="shared" si="10"/>
        <v>113.71288942520464</v>
      </c>
      <c r="AG15" s="11">
        <f t="shared" si="11"/>
        <v>109.06486127488138</v>
      </c>
      <c r="AH15" s="12">
        <f t="shared" si="12"/>
        <v>120.43476292917927</v>
      </c>
      <c r="AI15" s="6">
        <f t="shared" si="13"/>
        <v>107.04143949091163</v>
      </c>
      <c r="AJ15" s="11">
        <f t="shared" si="14"/>
        <v>101.23815880716842</v>
      </c>
      <c r="AK15" s="11">
        <f t="shared" si="15"/>
        <v>115.4340131592678</v>
      </c>
      <c r="AL15" s="75">
        <f t="shared" si="16"/>
        <v>0.8770219109292082</v>
      </c>
      <c r="AM15" s="1"/>
      <c r="AN15" s="1"/>
    </row>
    <row r="16" spans="1:40" ht="13.5">
      <c r="A16">
        <v>12</v>
      </c>
      <c r="B16" s="6">
        <v>1251</v>
      </c>
      <c r="C16" s="19" t="s">
        <v>41</v>
      </c>
      <c r="D16" s="27">
        <v>1371944</v>
      </c>
      <c r="E16" s="9">
        <v>779053</v>
      </c>
      <c r="F16" s="28">
        <v>592891</v>
      </c>
      <c r="G16" s="21">
        <v>267383</v>
      </c>
      <c r="H16" s="9">
        <v>125507</v>
      </c>
      <c r="I16" s="36">
        <v>141876</v>
      </c>
      <c r="J16" s="27">
        <v>1004703</v>
      </c>
      <c r="K16" s="9">
        <v>591526</v>
      </c>
      <c r="L16" s="28">
        <v>413177</v>
      </c>
      <c r="M16" s="47">
        <v>105833</v>
      </c>
      <c r="N16" s="47">
        <v>62234</v>
      </c>
      <c r="O16" s="47">
        <v>43599</v>
      </c>
      <c r="P16" s="27">
        <f t="shared" si="6"/>
        <v>898870</v>
      </c>
      <c r="Q16" s="27">
        <f t="shared" si="7"/>
        <v>529292</v>
      </c>
      <c r="R16" s="27">
        <f t="shared" si="8"/>
        <v>369578</v>
      </c>
      <c r="S16" s="21">
        <v>287699</v>
      </c>
      <c r="T16" s="9">
        <v>240685</v>
      </c>
      <c r="U16" s="36">
        <v>47014</v>
      </c>
      <c r="V16" s="27">
        <v>47671</v>
      </c>
      <c r="W16" s="9">
        <v>25406</v>
      </c>
      <c r="X16" s="36">
        <v>22265</v>
      </c>
      <c r="Y16" s="27">
        <v>65</v>
      </c>
      <c r="Z16" s="28">
        <v>65</v>
      </c>
      <c r="AA16" s="89">
        <f t="shared" si="9"/>
        <v>846977</v>
      </c>
      <c r="AB16" s="5">
        <v>506751</v>
      </c>
      <c r="AC16" s="42">
        <v>340226</v>
      </c>
      <c r="AD16" s="44" t="s">
        <v>11</v>
      </c>
      <c r="AE16" s="42" t="s">
        <v>11</v>
      </c>
      <c r="AF16" s="43">
        <f t="shared" si="10"/>
        <v>118.62222941118826</v>
      </c>
      <c r="AG16" s="11">
        <f t="shared" si="11"/>
        <v>116.7291233761749</v>
      </c>
      <c r="AH16" s="12">
        <f t="shared" si="12"/>
        <v>121.4419238976445</v>
      </c>
      <c r="AI16" s="6">
        <f t="shared" si="13"/>
        <v>106.12684878101766</v>
      </c>
      <c r="AJ16" s="11">
        <f t="shared" si="14"/>
        <v>104.44814119755068</v>
      </c>
      <c r="AK16" s="11">
        <f t="shared" si="15"/>
        <v>108.62720662148102</v>
      </c>
      <c r="AL16" s="75">
        <f t="shared" si="16"/>
        <v>0.961528372551339</v>
      </c>
      <c r="AM16" s="1"/>
      <c r="AN16" s="1"/>
    </row>
    <row r="17" spans="1:40" ht="13.5">
      <c r="A17">
        <v>13</v>
      </c>
      <c r="B17" s="6">
        <v>1301</v>
      </c>
      <c r="C17" s="19" t="s">
        <v>42</v>
      </c>
      <c r="D17" s="27">
        <v>2454290</v>
      </c>
      <c r="E17" s="9">
        <v>1369013</v>
      </c>
      <c r="F17" s="28">
        <v>1085277</v>
      </c>
      <c r="G17" s="21">
        <v>571970</v>
      </c>
      <c r="H17" s="9">
        <v>334311</v>
      </c>
      <c r="I17" s="36">
        <v>237659</v>
      </c>
      <c r="J17" s="27">
        <v>1822590</v>
      </c>
      <c r="K17" s="9">
        <v>989664</v>
      </c>
      <c r="L17" s="28">
        <v>832926</v>
      </c>
      <c r="M17" s="47">
        <v>163932</v>
      </c>
      <c r="N17" s="47">
        <v>63943</v>
      </c>
      <c r="O17" s="47">
        <v>99990</v>
      </c>
      <c r="P17" s="27">
        <f t="shared" si="6"/>
        <v>1658658</v>
      </c>
      <c r="Q17" s="27">
        <f t="shared" si="7"/>
        <v>925721</v>
      </c>
      <c r="R17" s="27">
        <f t="shared" si="8"/>
        <v>732936</v>
      </c>
      <c r="S17" s="21">
        <v>404704</v>
      </c>
      <c r="T17" s="9">
        <v>385925</v>
      </c>
      <c r="U17" s="36">
        <v>18779</v>
      </c>
      <c r="V17" s="27">
        <v>0</v>
      </c>
      <c r="W17" s="9">
        <v>0</v>
      </c>
      <c r="X17" s="36">
        <v>0</v>
      </c>
      <c r="Y17" s="27">
        <v>65</v>
      </c>
      <c r="Z17" s="28">
        <v>65</v>
      </c>
      <c r="AA17" s="89">
        <f t="shared" si="9"/>
        <v>1577106</v>
      </c>
      <c r="AB17" s="5">
        <v>891136</v>
      </c>
      <c r="AC17" s="42">
        <v>685970</v>
      </c>
      <c r="AD17" s="44" t="s">
        <v>11</v>
      </c>
      <c r="AE17" s="42" t="s">
        <v>11</v>
      </c>
      <c r="AF17" s="43">
        <f t="shared" si="10"/>
        <v>115.56547245397584</v>
      </c>
      <c r="AG17" s="11">
        <f t="shared" si="11"/>
        <v>111.05644929617927</v>
      </c>
      <c r="AH17" s="12">
        <f t="shared" si="12"/>
        <v>121.42309430441564</v>
      </c>
      <c r="AI17" s="6">
        <f t="shared" si="13"/>
        <v>105.17099040901499</v>
      </c>
      <c r="AJ17" s="11">
        <f t="shared" si="14"/>
        <v>103.8810013286412</v>
      </c>
      <c r="AK17" s="11">
        <f t="shared" si="15"/>
        <v>106.84665510153506</v>
      </c>
      <c r="AL17" s="75">
        <f t="shared" si="16"/>
        <v>0.9722438314042153</v>
      </c>
      <c r="AM17" s="1"/>
      <c r="AN17" s="1"/>
    </row>
    <row r="18" spans="1:40" ht="13.5">
      <c r="A18">
        <v>14</v>
      </c>
      <c r="B18" s="6">
        <v>201</v>
      </c>
      <c r="C18" s="19" t="s">
        <v>53</v>
      </c>
      <c r="D18" s="27">
        <v>129881</v>
      </c>
      <c r="E18" s="9">
        <v>57625</v>
      </c>
      <c r="F18" s="28">
        <v>72256</v>
      </c>
      <c r="G18" s="21">
        <v>18477</v>
      </c>
      <c r="H18" s="9">
        <v>6554</v>
      </c>
      <c r="I18" s="36">
        <v>11923</v>
      </c>
      <c r="J18" s="27">
        <v>78835</v>
      </c>
      <c r="K18" s="9">
        <v>21249</v>
      </c>
      <c r="L18" s="28">
        <v>57586</v>
      </c>
      <c r="M18" s="47">
        <v>13009</v>
      </c>
      <c r="N18" s="47">
        <v>2066</v>
      </c>
      <c r="O18" s="47">
        <v>10943</v>
      </c>
      <c r="P18" s="27">
        <f t="shared" si="6"/>
        <v>65826</v>
      </c>
      <c r="Q18" s="27">
        <f t="shared" si="7"/>
        <v>19183</v>
      </c>
      <c r="R18" s="27">
        <f t="shared" si="8"/>
        <v>46643</v>
      </c>
      <c r="S18" s="21">
        <v>39706</v>
      </c>
      <c r="T18" s="9">
        <v>36878</v>
      </c>
      <c r="U18" s="36">
        <v>2828</v>
      </c>
      <c r="V18" s="27">
        <v>1221</v>
      </c>
      <c r="W18" s="9">
        <v>95</v>
      </c>
      <c r="X18" s="36">
        <v>1126</v>
      </c>
      <c r="Y18" s="27">
        <v>65</v>
      </c>
      <c r="Z18" s="28">
        <v>65</v>
      </c>
      <c r="AA18" s="89">
        <f t="shared" si="9"/>
        <v>65276</v>
      </c>
      <c r="AB18" s="10">
        <v>38329</v>
      </c>
      <c r="AC18" s="40">
        <v>26947</v>
      </c>
      <c r="AD18" s="44" t="s">
        <v>11</v>
      </c>
      <c r="AE18" s="42" t="s">
        <v>11</v>
      </c>
      <c r="AF18" s="43">
        <f t="shared" si="10"/>
        <v>120.77179974263129</v>
      </c>
      <c r="AG18" s="11">
        <f t="shared" si="11"/>
        <v>55.438440867228465</v>
      </c>
      <c r="AH18" s="12">
        <f t="shared" si="12"/>
        <v>213.70096856792964</v>
      </c>
      <c r="AI18" s="6">
        <f t="shared" si="13"/>
        <v>100.84257613824377</v>
      </c>
      <c r="AJ18" s="11">
        <f t="shared" si="14"/>
        <v>50.04826632575856</v>
      </c>
      <c r="AK18" s="11">
        <f t="shared" si="15"/>
        <v>173.09162429955097</v>
      </c>
      <c r="AL18" s="75">
        <f t="shared" si="16"/>
        <v>0.28914320105486696</v>
      </c>
      <c r="AM18" s="1"/>
      <c r="AN18" s="1"/>
    </row>
    <row r="19" spans="1:40" ht="13.5">
      <c r="A19">
        <v>15</v>
      </c>
      <c r="B19" s="6">
        <v>951</v>
      </c>
      <c r="C19" s="19" t="s">
        <v>21</v>
      </c>
      <c r="D19" s="27">
        <v>1212764</v>
      </c>
      <c r="E19" s="9">
        <v>683434</v>
      </c>
      <c r="F19" s="28">
        <v>529330</v>
      </c>
      <c r="G19" s="21">
        <v>194223</v>
      </c>
      <c r="H19" s="9">
        <v>102875</v>
      </c>
      <c r="I19" s="36">
        <v>91348</v>
      </c>
      <c r="J19" s="27">
        <v>1018541</v>
      </c>
      <c r="K19" s="9">
        <v>580559</v>
      </c>
      <c r="L19" s="28">
        <v>437982</v>
      </c>
      <c r="M19" s="47">
        <v>182462</v>
      </c>
      <c r="N19" s="47">
        <v>106373</v>
      </c>
      <c r="O19" s="47">
        <v>76089</v>
      </c>
      <c r="P19" s="27">
        <f t="shared" si="6"/>
        <v>836079</v>
      </c>
      <c r="Q19" s="27">
        <f t="shared" si="7"/>
        <v>474186</v>
      </c>
      <c r="R19" s="27">
        <f t="shared" si="8"/>
        <v>361893</v>
      </c>
      <c r="S19" s="21">
        <v>31</v>
      </c>
      <c r="T19" s="9">
        <v>31</v>
      </c>
      <c r="U19" s="36">
        <v>0</v>
      </c>
      <c r="V19" s="27">
        <v>0</v>
      </c>
      <c r="W19" s="9">
        <v>0</v>
      </c>
      <c r="X19" s="36">
        <v>0</v>
      </c>
      <c r="Y19" s="27">
        <v>65</v>
      </c>
      <c r="Z19" s="28">
        <v>65</v>
      </c>
      <c r="AA19" s="89">
        <f t="shared" si="9"/>
        <v>833573</v>
      </c>
      <c r="AB19" s="13">
        <v>474788</v>
      </c>
      <c r="AC19" s="41">
        <v>358785</v>
      </c>
      <c r="AD19" s="45" t="s">
        <v>11</v>
      </c>
      <c r="AE19" s="46" t="s">
        <v>11</v>
      </c>
      <c r="AF19" s="43">
        <f t="shared" si="10"/>
        <v>122.18977821978399</v>
      </c>
      <c r="AG19" s="11">
        <f t="shared" si="11"/>
        <v>122.27752175707896</v>
      </c>
      <c r="AH19" s="12">
        <f t="shared" si="12"/>
        <v>122.07366528701033</v>
      </c>
      <c r="AI19" s="6">
        <f t="shared" si="13"/>
        <v>100.30063353779452</v>
      </c>
      <c r="AJ19" s="11">
        <f t="shared" si="14"/>
        <v>99.87320656798403</v>
      </c>
      <c r="AK19" s="11">
        <f t="shared" si="15"/>
        <v>100.86625695054141</v>
      </c>
      <c r="AL19" s="75">
        <f t="shared" si="16"/>
        <v>0.990154781067723</v>
      </c>
      <c r="AM19" s="1"/>
      <c r="AN19" s="1"/>
    </row>
    <row r="20" spans="1:40" ht="13.5">
      <c r="A20">
        <v>16</v>
      </c>
      <c r="B20" s="6">
        <v>301</v>
      </c>
      <c r="C20" s="19" t="s">
        <v>35</v>
      </c>
      <c r="D20" s="27">
        <v>2310556.5352955377</v>
      </c>
      <c r="E20" s="9">
        <v>1275281.3692123827</v>
      </c>
      <c r="F20" s="28">
        <v>1035275.166083155</v>
      </c>
      <c r="G20" s="21">
        <v>301641.28780742857</v>
      </c>
      <c r="H20" s="9">
        <v>77785.88592641246</v>
      </c>
      <c r="I20" s="36">
        <v>223855.40188101612</v>
      </c>
      <c r="J20" s="27">
        <v>1606649.3323580297</v>
      </c>
      <c r="K20" s="9">
        <v>835008.5327436725</v>
      </c>
      <c r="L20" s="28">
        <v>771640.7996143572</v>
      </c>
      <c r="M20" s="47">
        <v>105802</v>
      </c>
      <c r="N20" s="47">
        <v>47374</v>
      </c>
      <c r="O20" s="47">
        <v>58428</v>
      </c>
      <c r="P20" s="27">
        <f t="shared" si="6"/>
        <v>1500847.3323580297</v>
      </c>
      <c r="Q20" s="27">
        <f t="shared" si="7"/>
        <v>787634.5327436725</v>
      </c>
      <c r="R20" s="27">
        <f t="shared" si="8"/>
        <v>713212.7996143572</v>
      </c>
      <c r="S20" s="21">
        <v>650535.473272796</v>
      </c>
      <c r="T20" s="9">
        <v>571599.1968886718</v>
      </c>
      <c r="U20" s="36">
        <v>78936.27638412418</v>
      </c>
      <c r="V20" s="27">
        <v>11037.484168705765</v>
      </c>
      <c r="W20" s="9">
        <v>7577.529988859847</v>
      </c>
      <c r="X20" s="36">
        <v>3459.954179845917</v>
      </c>
      <c r="Y20" s="27">
        <v>60</v>
      </c>
      <c r="Z20" s="28">
        <v>65</v>
      </c>
      <c r="AA20" s="89">
        <f t="shared" si="9"/>
        <v>1612691</v>
      </c>
      <c r="AB20" s="5">
        <v>1063101</v>
      </c>
      <c r="AC20" s="42">
        <v>549590</v>
      </c>
      <c r="AD20" s="44" t="s">
        <v>12</v>
      </c>
      <c r="AE20" s="42" t="s">
        <v>11</v>
      </c>
      <c r="AF20" s="43">
        <f t="shared" si="10"/>
        <v>99.62536731202876</v>
      </c>
      <c r="AG20" s="11">
        <f t="shared" si="11"/>
        <v>78.54460984832791</v>
      </c>
      <c r="AH20" s="12">
        <f t="shared" si="12"/>
        <v>140.4029912506336</v>
      </c>
      <c r="AI20" s="6">
        <f t="shared" si="13"/>
        <v>93.06478006995944</v>
      </c>
      <c r="AJ20" s="11">
        <f t="shared" si="14"/>
        <v>74.08840107794768</v>
      </c>
      <c r="AK20" s="11">
        <f t="shared" si="15"/>
        <v>129.77179344863575</v>
      </c>
      <c r="AL20" s="75">
        <f t="shared" si="16"/>
        <v>0.5709129781524689</v>
      </c>
      <c r="AM20" s="1"/>
      <c r="AN20" s="1"/>
    </row>
    <row r="21" spans="1:40" ht="13.5">
      <c r="A21">
        <v>17</v>
      </c>
      <c r="B21" s="6">
        <v>1151</v>
      </c>
      <c r="C21" s="19" t="s">
        <v>23</v>
      </c>
      <c r="D21" s="27">
        <v>381135</v>
      </c>
      <c r="E21" s="9">
        <v>241641</v>
      </c>
      <c r="F21" s="28">
        <v>139494</v>
      </c>
      <c r="G21" s="21">
        <v>68354</v>
      </c>
      <c r="H21" s="9">
        <v>32578</v>
      </c>
      <c r="I21" s="36">
        <v>35776</v>
      </c>
      <c r="J21" s="27">
        <v>297359</v>
      </c>
      <c r="K21" s="9">
        <v>200820</v>
      </c>
      <c r="L21" s="28">
        <v>96539</v>
      </c>
      <c r="M21" s="47">
        <v>65360</v>
      </c>
      <c r="N21" s="47">
        <v>42852</v>
      </c>
      <c r="O21" s="47">
        <v>22508</v>
      </c>
      <c r="P21" s="27">
        <f t="shared" si="6"/>
        <v>231999</v>
      </c>
      <c r="Q21" s="27">
        <f t="shared" si="7"/>
        <v>157968</v>
      </c>
      <c r="R21" s="27">
        <f t="shared" si="8"/>
        <v>74031</v>
      </c>
      <c r="S21" s="21">
        <v>15422</v>
      </c>
      <c r="T21" s="9">
        <v>8243</v>
      </c>
      <c r="U21" s="36">
        <v>7179</v>
      </c>
      <c r="V21" s="27">
        <v>0</v>
      </c>
      <c r="W21" s="9">
        <v>0</v>
      </c>
      <c r="X21" s="36">
        <v>0</v>
      </c>
      <c r="Y21" s="27">
        <v>60.5</v>
      </c>
      <c r="Z21" s="28">
        <v>63</v>
      </c>
      <c r="AA21" s="89">
        <f t="shared" si="9"/>
        <v>262918</v>
      </c>
      <c r="AB21" s="10">
        <v>188708</v>
      </c>
      <c r="AC21" s="40">
        <v>74210</v>
      </c>
      <c r="AD21" s="44" t="s">
        <v>11</v>
      </c>
      <c r="AE21" s="42" t="s">
        <v>12</v>
      </c>
      <c r="AF21" s="43">
        <f t="shared" si="10"/>
        <v>113.09952152382112</v>
      </c>
      <c r="AG21" s="11">
        <f t="shared" si="11"/>
        <v>106.41838183860779</v>
      </c>
      <c r="AH21" s="12">
        <f t="shared" si="12"/>
        <v>130.08893680097023</v>
      </c>
      <c r="AI21" s="6">
        <f t="shared" si="13"/>
        <v>88.24005963836633</v>
      </c>
      <c r="AJ21" s="11">
        <f t="shared" si="14"/>
        <v>83.71028255293893</v>
      </c>
      <c r="AK21" s="11">
        <f t="shared" si="15"/>
        <v>99.75879261555046</v>
      </c>
      <c r="AL21" s="75">
        <f t="shared" si="16"/>
        <v>0.8391268614841889</v>
      </c>
      <c r="AM21" s="1"/>
      <c r="AN21" s="1"/>
    </row>
    <row r="22" spans="1:40" ht="13.5">
      <c r="A22">
        <v>18</v>
      </c>
      <c r="B22" s="6">
        <v>1001</v>
      </c>
      <c r="C22" s="19" t="s">
        <v>39</v>
      </c>
      <c r="D22" s="27">
        <v>557300</v>
      </c>
      <c r="E22" s="9">
        <v>314941</v>
      </c>
      <c r="F22" s="28">
        <v>242359</v>
      </c>
      <c r="G22" s="21">
        <v>45509</v>
      </c>
      <c r="H22" s="9">
        <v>14679</v>
      </c>
      <c r="I22" s="36">
        <v>30830</v>
      </c>
      <c r="J22" s="27">
        <v>405783</v>
      </c>
      <c r="K22" s="9">
        <v>221128</v>
      </c>
      <c r="L22" s="28">
        <v>184655</v>
      </c>
      <c r="M22" s="47">
        <v>81032</v>
      </c>
      <c r="N22" s="47">
        <v>37129</v>
      </c>
      <c r="O22" s="47">
        <v>43903</v>
      </c>
      <c r="P22" s="27">
        <f t="shared" si="6"/>
        <v>324751</v>
      </c>
      <c r="Q22" s="27">
        <f t="shared" si="7"/>
        <v>183999</v>
      </c>
      <c r="R22" s="27">
        <f t="shared" si="8"/>
        <v>140752</v>
      </c>
      <c r="S22" s="21">
        <v>124355</v>
      </c>
      <c r="T22" s="9">
        <v>97117</v>
      </c>
      <c r="U22" s="36">
        <v>27238</v>
      </c>
      <c r="V22" s="31">
        <v>6378</v>
      </c>
      <c r="W22" s="8">
        <v>1307</v>
      </c>
      <c r="X22" s="38">
        <v>5071</v>
      </c>
      <c r="Y22" s="27">
        <v>60</v>
      </c>
      <c r="Z22" s="28">
        <v>65</v>
      </c>
      <c r="AA22" s="89">
        <f t="shared" si="9"/>
        <v>368346</v>
      </c>
      <c r="AB22" s="5">
        <v>248242</v>
      </c>
      <c r="AC22" s="42">
        <v>120104</v>
      </c>
      <c r="AD22" s="44" t="s">
        <v>12</v>
      </c>
      <c r="AE22" s="42" t="s">
        <v>11</v>
      </c>
      <c r="AF22" s="43">
        <f t="shared" si="10"/>
        <v>110.1635418872473</v>
      </c>
      <c r="AG22" s="11">
        <f t="shared" si="11"/>
        <v>89.07759363846569</v>
      </c>
      <c r="AH22" s="12">
        <f t="shared" si="12"/>
        <v>153.7459202024912</v>
      </c>
      <c r="AI22" s="6">
        <f t="shared" si="13"/>
        <v>88.16466040081879</v>
      </c>
      <c r="AJ22" s="11">
        <f t="shared" si="14"/>
        <v>74.12081758928787</v>
      </c>
      <c r="AK22" s="11">
        <f t="shared" si="15"/>
        <v>117.19176713514953</v>
      </c>
      <c r="AL22" s="75">
        <f t="shared" si="16"/>
        <v>0.632474613202216</v>
      </c>
      <c r="AM22" s="1"/>
      <c r="AN22" s="1"/>
    </row>
    <row r="23" spans="1:40" ht="13.5">
      <c r="A23">
        <v>19</v>
      </c>
      <c r="B23" s="6">
        <v>801</v>
      </c>
      <c r="C23" s="19" t="s">
        <v>36</v>
      </c>
      <c r="D23" s="27">
        <v>9955739</v>
      </c>
      <c r="E23" s="9">
        <v>5846142.798267585</v>
      </c>
      <c r="F23" s="28">
        <v>4109596.201732415</v>
      </c>
      <c r="G23" s="21">
        <v>1917136</v>
      </c>
      <c r="H23" s="9">
        <v>745001.6731</v>
      </c>
      <c r="I23" s="36">
        <v>1172134.3269</v>
      </c>
      <c r="J23" s="27">
        <v>6450615</v>
      </c>
      <c r="K23" s="9">
        <v>3807341.4189999998</v>
      </c>
      <c r="L23" s="28">
        <v>2643273.5810000002</v>
      </c>
      <c r="M23" s="47">
        <v>1305817</v>
      </c>
      <c r="N23" s="47">
        <v>798163</v>
      </c>
      <c r="O23" s="47">
        <v>507654</v>
      </c>
      <c r="P23" s="27">
        <f t="shared" si="6"/>
        <v>5144798</v>
      </c>
      <c r="Q23" s="27">
        <f t="shared" si="7"/>
        <v>3009178.4189999998</v>
      </c>
      <c r="R23" s="27">
        <f t="shared" si="8"/>
        <v>2135619.5810000002</v>
      </c>
      <c r="S23" s="21">
        <v>1499860</v>
      </c>
      <c r="T23" s="9">
        <v>1213001.7061675854</v>
      </c>
      <c r="U23" s="36">
        <v>286858.29383241455</v>
      </c>
      <c r="V23" s="27">
        <v>96280</v>
      </c>
      <c r="W23" s="9">
        <v>85928</v>
      </c>
      <c r="X23" s="36">
        <v>10352</v>
      </c>
      <c r="Y23" s="27">
        <v>60</v>
      </c>
      <c r="Z23" s="28">
        <v>65</v>
      </c>
      <c r="AA23" s="89">
        <f t="shared" si="9"/>
        <v>5948618</v>
      </c>
      <c r="AB23" s="5">
        <v>4025231</v>
      </c>
      <c r="AC23" s="42">
        <v>1923387</v>
      </c>
      <c r="AD23" s="44" t="s">
        <v>12</v>
      </c>
      <c r="AE23" s="42" t="s">
        <v>11</v>
      </c>
      <c r="AF23" s="43">
        <f t="shared" si="10"/>
        <v>108.43888446022251</v>
      </c>
      <c r="AG23" s="11">
        <f t="shared" si="11"/>
        <v>94.58690492545645</v>
      </c>
      <c r="AH23" s="12">
        <f t="shared" si="12"/>
        <v>137.42806731042688</v>
      </c>
      <c r="AI23" s="6">
        <f t="shared" si="13"/>
        <v>86.48728158372248</v>
      </c>
      <c r="AJ23" s="11">
        <f t="shared" si="14"/>
        <v>74.75790629158922</v>
      </c>
      <c r="AK23" s="11">
        <f t="shared" si="15"/>
        <v>111.03431503904311</v>
      </c>
      <c r="AL23" s="75">
        <f t="shared" si="16"/>
        <v>0.6732865084573362</v>
      </c>
      <c r="AM23" s="1"/>
      <c r="AN23" s="1"/>
    </row>
    <row r="24" spans="1:40" ht="13.5">
      <c r="A24">
        <v>20</v>
      </c>
      <c r="B24" s="6">
        <v>451</v>
      </c>
      <c r="C24" s="19" t="s">
        <v>32</v>
      </c>
      <c r="D24" s="33">
        <v>2752690</v>
      </c>
      <c r="E24" s="15">
        <v>1646286</v>
      </c>
      <c r="F24" s="34">
        <v>1106404</v>
      </c>
      <c r="G24" s="23">
        <v>451953</v>
      </c>
      <c r="H24" s="15">
        <v>219702</v>
      </c>
      <c r="I24" s="39">
        <v>232251</v>
      </c>
      <c r="J24" s="33">
        <v>2027030</v>
      </c>
      <c r="K24" s="15">
        <v>1220879</v>
      </c>
      <c r="L24" s="34">
        <v>806151</v>
      </c>
      <c r="M24" s="50">
        <v>230098</v>
      </c>
      <c r="N24" s="50">
        <v>142038</v>
      </c>
      <c r="O24" s="50">
        <v>88060</v>
      </c>
      <c r="P24" s="27">
        <f t="shared" si="6"/>
        <v>1796932</v>
      </c>
      <c r="Q24" s="27">
        <f t="shared" si="7"/>
        <v>1078841</v>
      </c>
      <c r="R24" s="27">
        <f t="shared" si="8"/>
        <v>718091</v>
      </c>
      <c r="S24" s="23">
        <v>264166</v>
      </c>
      <c r="T24" s="15">
        <v>205699</v>
      </c>
      <c r="U24" s="39">
        <v>58467</v>
      </c>
      <c r="V24" s="33">
        <v>9541</v>
      </c>
      <c r="W24" s="15">
        <v>6</v>
      </c>
      <c r="X24" s="39">
        <v>9535</v>
      </c>
      <c r="Y24" s="27">
        <v>61</v>
      </c>
      <c r="Z24" s="28">
        <v>62</v>
      </c>
      <c r="AA24" s="89">
        <f t="shared" si="9"/>
        <v>2116249</v>
      </c>
      <c r="AB24" s="5">
        <v>1302265</v>
      </c>
      <c r="AC24" s="42">
        <v>813984</v>
      </c>
      <c r="AD24" s="44" t="s">
        <v>12</v>
      </c>
      <c r="AE24" s="42" t="s">
        <v>12</v>
      </c>
      <c r="AF24" s="43">
        <f t="shared" si="10"/>
        <v>95.78409723997507</v>
      </c>
      <c r="AG24" s="11">
        <f t="shared" si="11"/>
        <v>93.75042714040536</v>
      </c>
      <c r="AH24" s="12">
        <f t="shared" si="12"/>
        <v>99.03769607265008</v>
      </c>
      <c r="AI24" s="6">
        <f t="shared" si="13"/>
        <v>84.91118011160313</v>
      </c>
      <c r="AJ24" s="11">
        <f t="shared" si="14"/>
        <v>82.84343048457879</v>
      </c>
      <c r="AK24" s="11">
        <f t="shared" si="15"/>
        <v>88.21930160789401</v>
      </c>
      <c r="AL24" s="75">
        <f t="shared" si="16"/>
        <v>0.939062415760111</v>
      </c>
      <c r="AM24" s="1"/>
      <c r="AN24" s="1"/>
    </row>
    <row r="25" spans="1:40" ht="13.5">
      <c r="A25">
        <v>21</v>
      </c>
      <c r="B25" s="6">
        <v>551</v>
      </c>
      <c r="C25" s="19" t="s">
        <v>26</v>
      </c>
      <c r="D25" s="27">
        <v>8375952</v>
      </c>
      <c r="E25" s="14">
        <v>4136410</v>
      </c>
      <c r="F25" s="30">
        <v>4194106</v>
      </c>
      <c r="G25" s="21">
        <v>1044461</v>
      </c>
      <c r="H25" s="14">
        <v>379201</v>
      </c>
      <c r="I25" s="37">
        <v>655055</v>
      </c>
      <c r="J25" s="27">
        <v>6654267</v>
      </c>
      <c r="K25" s="14">
        <v>3264989</v>
      </c>
      <c r="L25" s="30">
        <v>3365869</v>
      </c>
      <c r="M25" s="48">
        <v>373605</v>
      </c>
      <c r="N25" s="48">
        <v>106331</v>
      </c>
      <c r="O25" s="48">
        <v>266589</v>
      </c>
      <c r="P25" s="27">
        <f t="shared" si="6"/>
        <v>6280662</v>
      </c>
      <c r="Q25" s="27">
        <f t="shared" si="7"/>
        <v>3158658</v>
      </c>
      <c r="R25" s="27">
        <f t="shared" si="8"/>
        <v>3099280</v>
      </c>
      <c r="S25" s="21">
        <v>668567</v>
      </c>
      <c r="T25" s="14">
        <v>491945</v>
      </c>
      <c r="U25" s="37">
        <v>164800</v>
      </c>
      <c r="V25" s="27">
        <v>8657</v>
      </c>
      <c r="W25" s="14">
        <v>275</v>
      </c>
      <c r="X25" s="37">
        <v>8382</v>
      </c>
      <c r="Y25" s="27">
        <v>65</v>
      </c>
      <c r="Z25" s="28">
        <v>65</v>
      </c>
      <c r="AA25" s="89">
        <f t="shared" si="9"/>
        <v>7405808</v>
      </c>
      <c r="AB25" s="10">
        <v>4263529</v>
      </c>
      <c r="AC25" s="40">
        <v>3142279</v>
      </c>
      <c r="AD25" s="44" t="s">
        <v>11</v>
      </c>
      <c r="AE25" s="42" t="s">
        <v>11</v>
      </c>
      <c r="AF25" s="43">
        <f t="shared" si="10"/>
        <v>89.8520053449941</v>
      </c>
      <c r="AG25" s="11">
        <f t="shared" si="11"/>
        <v>76.57949553058042</v>
      </c>
      <c r="AH25" s="12">
        <f t="shared" si="12"/>
        <v>107.11553620795607</v>
      </c>
      <c r="AI25" s="6">
        <f t="shared" si="13"/>
        <v>84.80724858111364</v>
      </c>
      <c r="AJ25" s="11">
        <f t="shared" si="14"/>
        <v>74.08552867823815</v>
      </c>
      <c r="AK25" s="11">
        <f t="shared" si="15"/>
        <v>98.63159827628292</v>
      </c>
      <c r="AL25" s="75">
        <f t="shared" si="16"/>
        <v>0.7511338148522414</v>
      </c>
      <c r="AM25" s="1"/>
      <c r="AN25" s="1"/>
    </row>
    <row r="26" spans="1:40" ht="13.5">
      <c r="A26">
        <v>22</v>
      </c>
      <c r="B26" s="6">
        <v>51</v>
      </c>
      <c r="C26" s="19" t="s">
        <v>28</v>
      </c>
      <c r="D26" s="27">
        <v>16543737</v>
      </c>
      <c r="E26" s="9">
        <v>8768649</v>
      </c>
      <c r="F26" s="28">
        <v>7775088</v>
      </c>
      <c r="G26" s="21">
        <v>1582705</v>
      </c>
      <c r="H26" s="9">
        <v>626711</v>
      </c>
      <c r="I26" s="36">
        <v>955994</v>
      </c>
      <c r="J26" s="27">
        <v>13143919</v>
      </c>
      <c r="K26" s="9">
        <v>6423860</v>
      </c>
      <c r="L26" s="28">
        <v>6720059</v>
      </c>
      <c r="M26" s="47">
        <v>2003133</v>
      </c>
      <c r="N26" s="47">
        <v>342376</v>
      </c>
      <c r="O26" s="47">
        <v>1660757</v>
      </c>
      <c r="P26" s="27">
        <f t="shared" si="6"/>
        <v>11140786</v>
      </c>
      <c r="Q26" s="27">
        <f t="shared" si="7"/>
        <v>6081484</v>
      </c>
      <c r="R26" s="27">
        <f t="shared" si="8"/>
        <v>5059302</v>
      </c>
      <c r="S26" s="21">
        <v>4665694</v>
      </c>
      <c r="T26" s="9">
        <v>4063797</v>
      </c>
      <c r="U26" s="36">
        <v>601897</v>
      </c>
      <c r="V26" s="27">
        <v>95057</v>
      </c>
      <c r="W26" s="9">
        <v>6378</v>
      </c>
      <c r="X26" s="36">
        <v>88679</v>
      </c>
      <c r="Y26" s="27">
        <v>60</v>
      </c>
      <c r="Z26" s="28">
        <v>65</v>
      </c>
      <c r="AA26" s="89">
        <f t="shared" si="9"/>
        <v>13453740</v>
      </c>
      <c r="AB26" s="10">
        <v>8584550</v>
      </c>
      <c r="AC26" s="40">
        <v>4869190</v>
      </c>
      <c r="AD26" s="44" t="s">
        <v>12</v>
      </c>
      <c r="AE26" s="42" t="s">
        <v>11</v>
      </c>
      <c r="AF26" s="43">
        <f t="shared" si="10"/>
        <v>97.69713849085831</v>
      </c>
      <c r="AG26" s="11">
        <f t="shared" si="11"/>
        <v>74.83048033968001</v>
      </c>
      <c r="AH26" s="12">
        <f t="shared" si="12"/>
        <v>138.0118459127699</v>
      </c>
      <c r="AI26" s="6">
        <f t="shared" si="13"/>
        <v>82.80809648469496</v>
      </c>
      <c r="AJ26" s="11">
        <f t="shared" si="14"/>
        <v>70.84219906692837</v>
      </c>
      <c r="AK26" s="11">
        <f t="shared" si="15"/>
        <v>103.9043865612145</v>
      </c>
      <c r="AL26" s="75">
        <f t="shared" si="16"/>
        <v>0.6818018123343832</v>
      </c>
      <c r="AM26" s="1"/>
      <c r="AN26" s="1"/>
    </row>
    <row r="27" spans="1:40" ht="13.5">
      <c r="A27">
        <v>23</v>
      </c>
      <c r="B27" s="6">
        <v>751</v>
      </c>
      <c r="C27" s="18" t="s">
        <v>18</v>
      </c>
      <c r="D27" s="25">
        <v>0</v>
      </c>
      <c r="E27" s="7">
        <v>0</v>
      </c>
      <c r="F27" s="26">
        <v>0</v>
      </c>
      <c r="G27" s="20">
        <v>373620</v>
      </c>
      <c r="H27" s="7">
        <v>0</v>
      </c>
      <c r="I27" s="35">
        <v>0</v>
      </c>
      <c r="J27" s="27">
        <v>1470735.5</v>
      </c>
      <c r="K27" s="9">
        <v>585843.5</v>
      </c>
      <c r="L27" s="28">
        <v>884892</v>
      </c>
      <c r="M27" s="47">
        <v>0</v>
      </c>
      <c r="N27" s="47">
        <v>0</v>
      </c>
      <c r="O27" s="47">
        <v>0</v>
      </c>
      <c r="P27" s="27">
        <f t="shared" si="6"/>
        <v>1470735.5</v>
      </c>
      <c r="Q27" s="27">
        <f t="shared" si="7"/>
        <v>585843.5</v>
      </c>
      <c r="R27" s="27">
        <f t="shared" si="8"/>
        <v>884892</v>
      </c>
      <c r="S27" s="21">
        <v>440825</v>
      </c>
      <c r="T27" s="9">
        <v>431951</v>
      </c>
      <c r="U27" s="36">
        <v>8874</v>
      </c>
      <c r="V27" s="27">
        <v>111069</v>
      </c>
      <c r="W27" s="9">
        <v>19992</v>
      </c>
      <c r="X27" s="36">
        <v>91077</v>
      </c>
      <c r="Y27" s="27">
        <v>65</v>
      </c>
      <c r="Z27" s="28">
        <v>65</v>
      </c>
      <c r="AA27" s="90">
        <v>1806434</v>
      </c>
      <c r="AB27" s="10">
        <v>1055690</v>
      </c>
      <c r="AC27" s="40">
        <f>AA27-AB27</f>
        <v>750744</v>
      </c>
      <c r="AD27" s="44" t="s">
        <v>11</v>
      </c>
      <c r="AE27" s="42" t="s">
        <v>11</v>
      </c>
      <c r="AF27" s="43">
        <f t="shared" si="10"/>
        <v>81.41650898953408</v>
      </c>
      <c r="AG27" s="11">
        <f t="shared" si="11"/>
        <v>55.49389498811203</v>
      </c>
      <c r="AH27" s="12">
        <f t="shared" si="12"/>
        <v>117.86867427511909</v>
      </c>
      <c r="AI27" s="6">
        <f t="shared" si="13"/>
        <v>81.41650898953408</v>
      </c>
      <c r="AJ27" s="11">
        <f t="shared" si="14"/>
        <v>55.49389498811203</v>
      </c>
      <c r="AK27" s="11">
        <f t="shared" si="15"/>
        <v>117.86867427511909</v>
      </c>
      <c r="AL27" s="75">
        <f t="shared" si="16"/>
        <v>0.47081122553888133</v>
      </c>
      <c r="AM27" s="1"/>
      <c r="AN27" s="1"/>
    </row>
    <row r="28" spans="1:40" ht="13.5">
      <c r="A28">
        <v>23</v>
      </c>
      <c r="B28" s="6">
        <v>751</v>
      </c>
      <c r="C28" s="19" t="s">
        <v>52</v>
      </c>
      <c r="D28" s="27">
        <v>129881</v>
      </c>
      <c r="E28" s="9">
        <v>57625</v>
      </c>
      <c r="F28" s="28">
        <v>72256</v>
      </c>
      <c r="G28" s="21">
        <v>18477</v>
      </c>
      <c r="H28" s="9">
        <v>6554</v>
      </c>
      <c r="I28" s="36">
        <v>11923</v>
      </c>
      <c r="J28" s="27">
        <v>78835</v>
      </c>
      <c r="K28" s="9">
        <v>21249</v>
      </c>
      <c r="L28" s="28">
        <v>57586</v>
      </c>
      <c r="M28" s="47">
        <v>13009</v>
      </c>
      <c r="N28" s="47">
        <v>2066</v>
      </c>
      <c r="O28" s="47">
        <v>10943</v>
      </c>
      <c r="P28" s="27">
        <f t="shared" si="6"/>
        <v>65826</v>
      </c>
      <c r="Q28" s="27">
        <f t="shared" si="7"/>
        <v>19183</v>
      </c>
      <c r="R28" s="27">
        <f t="shared" si="8"/>
        <v>46643</v>
      </c>
      <c r="S28" s="21">
        <v>39706</v>
      </c>
      <c r="T28" s="9">
        <v>36878</v>
      </c>
      <c r="U28" s="36">
        <v>2828</v>
      </c>
      <c r="V28" s="27">
        <v>1221</v>
      </c>
      <c r="W28" s="9">
        <v>95</v>
      </c>
      <c r="X28" s="36">
        <v>1126</v>
      </c>
      <c r="Y28" s="27">
        <v>60.06</v>
      </c>
      <c r="Z28" s="28">
        <v>59.24</v>
      </c>
      <c r="AA28" s="89">
        <f aca="true" t="shared" si="17" ref="AA28:AA35">AB28+AC28</f>
        <v>86514</v>
      </c>
      <c r="AB28" s="10">
        <v>48991</v>
      </c>
      <c r="AC28" s="40">
        <v>37523</v>
      </c>
      <c r="AD28" s="44" t="s">
        <v>12</v>
      </c>
      <c r="AE28" s="42" t="s">
        <v>12</v>
      </c>
      <c r="AF28" s="43">
        <f t="shared" si="10"/>
        <v>91.12397993388353</v>
      </c>
      <c r="AG28" s="11">
        <f t="shared" si="11"/>
        <v>43.373272641913815</v>
      </c>
      <c r="AH28" s="12">
        <f t="shared" si="12"/>
        <v>153.46853929589852</v>
      </c>
      <c r="AI28" s="6">
        <f t="shared" si="13"/>
        <v>76.08710728899369</v>
      </c>
      <c r="AJ28" s="11">
        <f t="shared" si="14"/>
        <v>39.15617154171174</v>
      </c>
      <c r="AK28" s="11">
        <f t="shared" si="15"/>
        <v>124.30509287636914</v>
      </c>
      <c r="AL28" s="75">
        <f t="shared" si="16"/>
        <v>0.3150005412944386</v>
      </c>
      <c r="AM28" s="1"/>
      <c r="AN28" s="1"/>
    </row>
    <row r="29" spans="1:40" ht="13.5">
      <c r="A29">
        <v>24</v>
      </c>
      <c r="B29" s="6">
        <v>401</v>
      </c>
      <c r="C29" s="19" t="s">
        <v>25</v>
      </c>
      <c r="D29" s="33">
        <v>2526829</v>
      </c>
      <c r="E29" s="15">
        <v>1333567</v>
      </c>
      <c r="F29" s="34">
        <v>1193262</v>
      </c>
      <c r="G29" s="23">
        <v>143183</v>
      </c>
      <c r="H29" s="15">
        <v>50142</v>
      </c>
      <c r="I29" s="39">
        <v>93041</v>
      </c>
      <c r="J29" s="33">
        <v>1982018</v>
      </c>
      <c r="K29" s="15">
        <v>884195</v>
      </c>
      <c r="L29" s="34">
        <v>1097823</v>
      </c>
      <c r="M29" s="50">
        <v>280755</v>
      </c>
      <c r="N29" s="50">
        <v>91155</v>
      </c>
      <c r="O29" s="50">
        <v>189600</v>
      </c>
      <c r="P29" s="27">
        <f t="shared" si="6"/>
        <v>1701263</v>
      </c>
      <c r="Q29" s="27">
        <f t="shared" si="7"/>
        <v>793040</v>
      </c>
      <c r="R29" s="27">
        <f t="shared" si="8"/>
        <v>908223</v>
      </c>
      <c r="S29" s="23">
        <v>509774</v>
      </c>
      <c r="T29" s="15">
        <v>479664</v>
      </c>
      <c r="U29" s="39">
        <v>30110</v>
      </c>
      <c r="V29" s="33">
        <v>300</v>
      </c>
      <c r="W29" s="7" t="s">
        <v>7</v>
      </c>
      <c r="X29" s="35" t="s">
        <v>7</v>
      </c>
      <c r="Y29" s="27">
        <v>60</v>
      </c>
      <c r="Z29" s="28">
        <v>65</v>
      </c>
      <c r="AA29" s="89">
        <f t="shared" si="17"/>
        <v>2346098</v>
      </c>
      <c r="AB29" s="10">
        <v>1435728</v>
      </c>
      <c r="AC29" s="40">
        <v>910370</v>
      </c>
      <c r="AD29" s="44" t="s">
        <v>11</v>
      </c>
      <c r="AE29" s="42" t="s">
        <v>12</v>
      </c>
      <c r="AF29" s="43">
        <f t="shared" si="10"/>
        <v>84.48146667360017</v>
      </c>
      <c r="AG29" s="11">
        <f t="shared" si="11"/>
        <v>61.585133117136394</v>
      </c>
      <c r="AH29" s="12">
        <f t="shared" si="12"/>
        <v>120.59085866186277</v>
      </c>
      <c r="AI29" s="6">
        <f t="shared" si="13"/>
        <v>72.51457526497188</v>
      </c>
      <c r="AJ29" s="11">
        <f t="shared" si="14"/>
        <v>55.236089287107305</v>
      </c>
      <c r="AK29" s="11">
        <f t="shared" si="15"/>
        <v>99.76416182431319</v>
      </c>
      <c r="AL29" s="75">
        <f t="shared" si="16"/>
        <v>0.553666650198287</v>
      </c>
      <c r="AM29" s="1"/>
      <c r="AN29" s="1"/>
    </row>
    <row r="30" spans="1:40" ht="13.5">
      <c r="A30">
        <v>25</v>
      </c>
      <c r="B30" s="6">
        <v>601</v>
      </c>
      <c r="C30" s="19" t="s">
        <v>29</v>
      </c>
      <c r="D30" s="27">
        <v>104329</v>
      </c>
      <c r="E30" s="9">
        <v>48812</v>
      </c>
      <c r="F30" s="28">
        <v>55517</v>
      </c>
      <c r="G30" s="21">
        <v>8484</v>
      </c>
      <c r="H30" s="9">
        <v>2709</v>
      </c>
      <c r="I30" s="36">
        <v>5775</v>
      </c>
      <c r="J30" s="27">
        <v>74249</v>
      </c>
      <c r="K30" s="9">
        <v>25041</v>
      </c>
      <c r="L30" s="28">
        <v>49208</v>
      </c>
      <c r="M30" s="47">
        <v>20</v>
      </c>
      <c r="N30" s="47">
        <v>4</v>
      </c>
      <c r="O30" s="47">
        <v>16</v>
      </c>
      <c r="P30" s="27">
        <f t="shared" si="6"/>
        <v>74229</v>
      </c>
      <c r="Q30" s="27">
        <f t="shared" si="7"/>
        <v>25037</v>
      </c>
      <c r="R30" s="27">
        <f t="shared" si="8"/>
        <v>49192</v>
      </c>
      <c r="S30" s="21">
        <v>28847</v>
      </c>
      <c r="T30" s="9">
        <v>28048</v>
      </c>
      <c r="U30" s="36">
        <v>799</v>
      </c>
      <c r="V30" s="27">
        <v>0</v>
      </c>
      <c r="W30" s="9">
        <v>0</v>
      </c>
      <c r="X30" s="36">
        <v>0</v>
      </c>
      <c r="Y30" s="27">
        <v>65</v>
      </c>
      <c r="Z30" s="28">
        <v>65</v>
      </c>
      <c r="AA30" s="89">
        <f t="shared" si="17"/>
        <v>104007</v>
      </c>
      <c r="AB30" s="40">
        <v>57610</v>
      </c>
      <c r="AC30" s="40">
        <v>46397</v>
      </c>
      <c r="AD30" s="44" t="s">
        <v>11</v>
      </c>
      <c r="AE30" s="42" t="s">
        <v>11</v>
      </c>
      <c r="AF30" s="43">
        <f t="shared" si="10"/>
        <v>71.38846423798398</v>
      </c>
      <c r="AG30" s="11">
        <f t="shared" si="11"/>
        <v>43.466412081235895</v>
      </c>
      <c r="AH30" s="12">
        <f t="shared" si="12"/>
        <v>106.05858137379572</v>
      </c>
      <c r="AI30" s="6">
        <f t="shared" si="13"/>
        <v>71.3692347630448</v>
      </c>
      <c r="AJ30" s="11">
        <f t="shared" si="14"/>
        <v>43.459468842214896</v>
      </c>
      <c r="AK30" s="11">
        <f t="shared" si="15"/>
        <v>106.02409638554218</v>
      </c>
      <c r="AL30" s="75">
        <f t="shared" si="16"/>
        <v>0.4099018083981632</v>
      </c>
      <c r="AM30" s="1"/>
      <c r="AN30" s="1"/>
    </row>
    <row r="31" spans="1:40" ht="13.5">
      <c r="A31">
        <v>26</v>
      </c>
      <c r="B31" s="6">
        <v>351</v>
      </c>
      <c r="C31" s="19" t="s">
        <v>24</v>
      </c>
      <c r="D31" s="31">
        <v>673083.0658253246</v>
      </c>
      <c r="E31" s="8">
        <v>338931.20633783983</v>
      </c>
      <c r="F31" s="32">
        <v>334151.85948748485</v>
      </c>
      <c r="G31" s="20">
        <v>137127</v>
      </c>
      <c r="H31" s="8">
        <v>60519</v>
      </c>
      <c r="I31" s="38">
        <v>76608</v>
      </c>
      <c r="J31" s="31">
        <v>394257.3774350571</v>
      </c>
      <c r="K31" s="8">
        <v>153896.49501084152</v>
      </c>
      <c r="L31" s="32">
        <v>240360.8824242156</v>
      </c>
      <c r="M31" s="49">
        <v>91086</v>
      </c>
      <c r="N31" s="49">
        <v>24708</v>
      </c>
      <c r="O31" s="49">
        <v>66378</v>
      </c>
      <c r="P31" s="27">
        <f t="shared" si="6"/>
        <v>303171.3774350571</v>
      </c>
      <c r="Q31" s="27">
        <f t="shared" si="7"/>
        <v>129188.49501084152</v>
      </c>
      <c r="R31" s="27">
        <f t="shared" si="8"/>
        <v>173982.8824242156</v>
      </c>
      <c r="S31" s="20">
        <v>141698.68839026755</v>
      </c>
      <c r="T31" s="8">
        <v>124515.71132699832</v>
      </c>
      <c r="U31" s="38">
        <v>17182.977063269234</v>
      </c>
      <c r="V31" s="27">
        <v>0</v>
      </c>
      <c r="W31" s="9">
        <v>0</v>
      </c>
      <c r="X31" s="36">
        <v>0</v>
      </c>
      <c r="Y31" s="27">
        <v>65</v>
      </c>
      <c r="Z31" s="28">
        <v>65</v>
      </c>
      <c r="AA31" s="89">
        <f t="shared" si="17"/>
        <v>468841</v>
      </c>
      <c r="AB31" s="10">
        <v>262376</v>
      </c>
      <c r="AC31" s="40">
        <v>206465</v>
      </c>
      <c r="AD31" s="44" t="s">
        <v>11</v>
      </c>
      <c r="AE31" s="42" t="s">
        <v>11</v>
      </c>
      <c r="AF31" s="43">
        <f t="shared" si="10"/>
        <v>84.09191547562116</v>
      </c>
      <c r="AG31" s="11">
        <f t="shared" si="11"/>
        <v>58.65494367276028</v>
      </c>
      <c r="AH31" s="12">
        <f t="shared" si="12"/>
        <v>116.41725349294825</v>
      </c>
      <c r="AI31" s="6">
        <f t="shared" si="13"/>
        <v>64.66400708023767</v>
      </c>
      <c r="AJ31" s="11">
        <f t="shared" si="14"/>
        <v>49.23792382338382</v>
      </c>
      <c r="AK31" s="11">
        <f t="shared" si="15"/>
        <v>84.26749445388594</v>
      </c>
      <c r="AL31" s="75">
        <f t="shared" si="16"/>
        <v>0.5843050649895434</v>
      </c>
      <c r="AM31" s="1"/>
      <c r="AN31" s="1"/>
    </row>
    <row r="32" spans="1:40" ht="13.5">
      <c r="A32">
        <v>27</v>
      </c>
      <c r="B32" s="6">
        <v>851</v>
      </c>
      <c r="C32" s="19" t="s">
        <v>33</v>
      </c>
      <c r="D32" s="27">
        <v>71771</v>
      </c>
      <c r="E32" s="9">
        <v>31913</v>
      </c>
      <c r="F32" s="28">
        <v>39858</v>
      </c>
      <c r="G32" s="21">
        <v>10458</v>
      </c>
      <c r="H32" s="9">
        <v>3089</v>
      </c>
      <c r="I32" s="36">
        <v>7369</v>
      </c>
      <c r="J32" s="27">
        <v>46250</v>
      </c>
      <c r="K32" s="9">
        <v>14231</v>
      </c>
      <c r="L32" s="28">
        <v>32019</v>
      </c>
      <c r="M32" s="47">
        <v>0</v>
      </c>
      <c r="N32" s="47">
        <v>0</v>
      </c>
      <c r="O32" s="47">
        <v>0</v>
      </c>
      <c r="P32" s="27">
        <f t="shared" si="6"/>
        <v>46250</v>
      </c>
      <c r="Q32" s="27">
        <f t="shared" si="7"/>
        <v>14231</v>
      </c>
      <c r="R32" s="27">
        <f t="shared" si="8"/>
        <v>32019</v>
      </c>
      <c r="S32" s="21">
        <v>14702</v>
      </c>
      <c r="T32" s="9">
        <v>14593</v>
      </c>
      <c r="U32" s="36">
        <v>109</v>
      </c>
      <c r="V32" s="27">
        <v>361</v>
      </c>
      <c r="W32" s="9">
        <v>0</v>
      </c>
      <c r="X32" s="36">
        <v>361</v>
      </c>
      <c r="Y32" s="27">
        <v>60</v>
      </c>
      <c r="Z32" s="28">
        <v>61</v>
      </c>
      <c r="AA32" s="89">
        <f t="shared" si="17"/>
        <v>76789</v>
      </c>
      <c r="AB32" s="5">
        <v>43157</v>
      </c>
      <c r="AC32" s="42">
        <v>33632</v>
      </c>
      <c r="AD32" s="44" t="s">
        <v>12</v>
      </c>
      <c r="AE32" s="42" t="s">
        <v>12</v>
      </c>
      <c r="AF32" s="43">
        <f t="shared" si="10"/>
        <v>60.22998085663311</v>
      </c>
      <c r="AG32" s="11">
        <f t="shared" si="11"/>
        <v>32.97495191973493</v>
      </c>
      <c r="AH32" s="12">
        <f t="shared" si="12"/>
        <v>95.2039724072312</v>
      </c>
      <c r="AI32" s="6">
        <f t="shared" si="13"/>
        <v>60.22998085663311</v>
      </c>
      <c r="AJ32" s="11">
        <f t="shared" si="14"/>
        <v>32.97495191973493</v>
      </c>
      <c r="AK32" s="11">
        <f t="shared" si="15"/>
        <v>95.2039724072312</v>
      </c>
      <c r="AL32" s="75">
        <f t="shared" si="16"/>
        <v>0.34636109277757743</v>
      </c>
      <c r="AM32" s="1"/>
      <c r="AN32" s="1"/>
    </row>
    <row r="33" spans="1:40" ht="13.5">
      <c r="A33">
        <v>28</v>
      </c>
      <c r="B33" s="6"/>
      <c r="C33" s="19" t="s">
        <v>8</v>
      </c>
      <c r="D33" s="25">
        <v>0</v>
      </c>
      <c r="E33" s="7">
        <v>0</v>
      </c>
      <c r="F33" s="26">
        <v>0</v>
      </c>
      <c r="G33" s="24">
        <v>0</v>
      </c>
      <c r="H33" s="7">
        <v>0</v>
      </c>
      <c r="I33" s="35">
        <v>0</v>
      </c>
      <c r="J33" s="25">
        <v>0</v>
      </c>
      <c r="K33" s="7">
        <v>0</v>
      </c>
      <c r="L33" s="26">
        <v>0</v>
      </c>
      <c r="M33" s="51"/>
      <c r="N33" s="51"/>
      <c r="O33" s="51"/>
      <c r="P33" s="27">
        <f t="shared" si="6"/>
        <v>0</v>
      </c>
      <c r="Q33" s="27">
        <f t="shared" si="7"/>
        <v>0</v>
      </c>
      <c r="R33" s="27">
        <f t="shared" si="8"/>
        <v>0</v>
      </c>
      <c r="S33" s="24">
        <v>0</v>
      </c>
      <c r="T33" s="7">
        <v>0</v>
      </c>
      <c r="U33" s="35">
        <v>0</v>
      </c>
      <c r="V33" s="25">
        <v>0</v>
      </c>
      <c r="W33" s="7">
        <v>0</v>
      </c>
      <c r="X33" s="35">
        <v>0</v>
      </c>
      <c r="Y33" s="27"/>
      <c r="Z33" s="28"/>
      <c r="AA33" s="89">
        <f t="shared" si="17"/>
        <v>0</v>
      </c>
      <c r="AB33" s="5"/>
      <c r="AC33" s="42"/>
      <c r="AD33" s="44"/>
      <c r="AE33" s="42"/>
      <c r="AF33" s="43"/>
      <c r="AG33" s="11"/>
      <c r="AH33" s="12"/>
      <c r="AI33" s="6"/>
      <c r="AJ33" s="11"/>
      <c r="AK33" s="11"/>
      <c r="AL33" s="75"/>
      <c r="AM33" s="1"/>
      <c r="AN33" s="1"/>
    </row>
    <row r="34" spans="1:40" ht="13.5">
      <c r="A34">
        <v>29</v>
      </c>
      <c r="B34" s="6"/>
      <c r="C34" s="19" t="s">
        <v>43</v>
      </c>
      <c r="D34" s="25">
        <v>0</v>
      </c>
      <c r="E34" s="7">
        <v>0</v>
      </c>
      <c r="F34" s="26">
        <v>0</v>
      </c>
      <c r="G34" s="24">
        <v>0</v>
      </c>
      <c r="H34" s="7">
        <v>0</v>
      </c>
      <c r="I34" s="35">
        <v>0</v>
      </c>
      <c r="J34" s="25">
        <v>0</v>
      </c>
      <c r="K34" s="7">
        <v>0</v>
      </c>
      <c r="L34" s="26">
        <v>0</v>
      </c>
      <c r="M34" s="51"/>
      <c r="N34" s="51"/>
      <c r="O34" s="51"/>
      <c r="P34" s="27">
        <f t="shared" si="6"/>
        <v>0</v>
      </c>
      <c r="Q34" s="27">
        <f t="shared" si="7"/>
        <v>0</v>
      </c>
      <c r="R34" s="27">
        <f t="shared" si="8"/>
        <v>0</v>
      </c>
      <c r="S34" s="24">
        <v>0</v>
      </c>
      <c r="T34" s="7">
        <v>0</v>
      </c>
      <c r="U34" s="35">
        <v>0</v>
      </c>
      <c r="V34" s="25">
        <v>0</v>
      </c>
      <c r="W34" s="7">
        <v>0</v>
      </c>
      <c r="X34" s="35">
        <v>0</v>
      </c>
      <c r="Y34" s="27"/>
      <c r="Z34" s="28"/>
      <c r="AA34" s="89">
        <f t="shared" si="17"/>
        <v>0</v>
      </c>
      <c r="AB34" s="5"/>
      <c r="AC34" s="42"/>
      <c r="AD34" s="44"/>
      <c r="AE34" s="42"/>
      <c r="AF34" s="43"/>
      <c r="AG34" s="11"/>
      <c r="AH34" s="12"/>
      <c r="AI34" s="6"/>
      <c r="AJ34" s="11"/>
      <c r="AK34" s="11"/>
      <c r="AL34" s="75"/>
      <c r="AM34" s="1"/>
      <c r="AN34" s="1"/>
    </row>
    <row r="35" spans="1:40" ht="14.25" thickBot="1">
      <c r="A35">
        <v>30</v>
      </c>
      <c r="B35" s="71"/>
      <c r="C35" s="55" t="s">
        <v>45</v>
      </c>
      <c r="D35" s="56">
        <v>0</v>
      </c>
      <c r="E35" s="57">
        <v>0</v>
      </c>
      <c r="F35" s="58">
        <v>0</v>
      </c>
      <c r="G35" s="59">
        <v>0</v>
      </c>
      <c r="H35" s="57">
        <v>0</v>
      </c>
      <c r="I35" s="60">
        <v>0</v>
      </c>
      <c r="J35" s="56">
        <v>0</v>
      </c>
      <c r="K35" s="57">
        <v>0</v>
      </c>
      <c r="L35" s="58">
        <v>0</v>
      </c>
      <c r="M35" s="72"/>
      <c r="N35" s="72"/>
      <c r="O35" s="72"/>
      <c r="P35" s="56">
        <v>0</v>
      </c>
      <c r="Q35" s="57">
        <v>0</v>
      </c>
      <c r="R35" s="58">
        <v>0</v>
      </c>
      <c r="S35" s="59">
        <v>0</v>
      </c>
      <c r="T35" s="57">
        <v>0</v>
      </c>
      <c r="U35" s="60">
        <v>0</v>
      </c>
      <c r="V35" s="56">
        <v>0</v>
      </c>
      <c r="W35" s="57">
        <v>0</v>
      </c>
      <c r="X35" s="60">
        <v>0</v>
      </c>
      <c r="Y35" s="94"/>
      <c r="Z35" s="95"/>
      <c r="AA35" s="91">
        <f t="shared" si="17"/>
        <v>0</v>
      </c>
      <c r="AB35" s="61"/>
      <c r="AC35" s="62"/>
      <c r="AD35" s="63"/>
      <c r="AE35" s="62"/>
      <c r="AF35" s="64"/>
      <c r="AG35" s="65"/>
      <c r="AH35" s="66"/>
      <c r="AI35" s="16"/>
      <c r="AJ35" s="17"/>
      <c r="AK35" s="17"/>
      <c r="AL35" s="76"/>
      <c r="AM35" s="1"/>
      <c r="AN35" s="1"/>
    </row>
    <row r="36" spans="2:40" ht="13.5">
      <c r="B36" s="70"/>
      <c r="C36" s="108" t="s">
        <v>9</v>
      </c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67"/>
      <c r="W36" s="67"/>
      <c r="X36" s="67"/>
      <c r="Y36" s="67"/>
      <c r="Z36" s="67"/>
      <c r="AA36" s="68"/>
      <c r="AB36" s="69"/>
      <c r="AC36" s="69"/>
      <c r="AD36" s="69"/>
      <c r="AE36" s="69"/>
      <c r="AF36" s="70"/>
      <c r="AG36" s="70"/>
      <c r="AH36" s="70"/>
      <c r="AI36" s="73"/>
      <c r="AJ36" s="73"/>
      <c r="AK36" s="73"/>
      <c r="AL36" s="77"/>
      <c r="AM36" s="1"/>
      <c r="AN36" s="1"/>
    </row>
    <row r="37" spans="2:37" ht="13.5">
      <c r="B37" s="1"/>
      <c r="C37" s="109" t="s">
        <v>10</v>
      </c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AF37" s="1"/>
      <c r="AG37" s="1"/>
      <c r="AH37" s="1"/>
      <c r="AI37" s="1"/>
      <c r="AJ37" s="1"/>
      <c r="AK37" s="1"/>
    </row>
    <row r="38" spans="32:37" ht="12.75">
      <c r="AF38" s="1"/>
      <c r="AG38" s="1"/>
      <c r="AH38" s="1"/>
      <c r="AI38" s="1"/>
      <c r="AJ38" s="1"/>
      <c r="AK38" s="1"/>
    </row>
    <row r="39" spans="32:37" ht="12.75">
      <c r="AF39" s="1"/>
      <c r="AG39" s="1"/>
      <c r="AH39" s="1"/>
      <c r="AI39" s="1"/>
      <c r="AJ39" s="1"/>
      <c r="AK39" s="1"/>
    </row>
    <row r="40" spans="32:37" ht="12.75">
      <c r="AF40" s="1"/>
      <c r="AG40" s="1"/>
      <c r="AH40" s="1"/>
      <c r="AI40" s="1"/>
      <c r="AJ40" s="1"/>
      <c r="AK40" s="1"/>
    </row>
    <row r="41" spans="4:37" ht="12.75">
      <c r="D41" t="s">
        <v>16</v>
      </c>
      <c r="AF41" s="1"/>
      <c r="AG41" s="1"/>
      <c r="AH41" s="1"/>
      <c r="AI41" s="1"/>
      <c r="AJ41" s="1"/>
      <c r="AK41" s="1"/>
    </row>
  </sheetData>
  <mergeCells count="14">
    <mergeCell ref="C37:U37"/>
    <mergeCell ref="P2:R2"/>
    <mergeCell ref="D2:F2"/>
    <mergeCell ref="G2:I2"/>
    <mergeCell ref="J2:L2"/>
    <mergeCell ref="S2:U2"/>
    <mergeCell ref="M2:O2"/>
    <mergeCell ref="Y2:Z2"/>
    <mergeCell ref="V2:X2"/>
    <mergeCell ref="C36:U36"/>
    <mergeCell ref="AI2:AL2"/>
    <mergeCell ref="AA2:AC2"/>
    <mergeCell ref="AD2:AE2"/>
    <mergeCell ref="AF2:AH2"/>
  </mergeCells>
  <printOptions/>
  <pageMargins left="0.39" right="0.29" top="0.75" bottom="1" header="0.5" footer="0.5"/>
  <pageSetup horizontalDpi="1200" verticalDpi="12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</dc:creator>
  <cp:keywords/>
  <dc:description/>
  <cp:lastModifiedBy>Flo</cp:lastModifiedBy>
  <cp:lastPrinted>2009-02-11T09:18:59Z</cp:lastPrinted>
  <dcterms:created xsi:type="dcterms:W3CDTF">2009-02-11T05:42:54Z</dcterms:created>
  <dcterms:modified xsi:type="dcterms:W3CDTF">2009-04-25T20:46:34Z</dcterms:modified>
  <cp:category/>
  <cp:version/>
  <cp:contentType/>
  <cp:contentStatus/>
</cp:coreProperties>
</file>