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9090" yWindow="1485" windowWidth="10575" windowHeight="7950" activeTab="3"/>
  </bookViews>
  <sheets>
    <sheet name="Data for Old age indic2" sheetId="7426" r:id="rId1"/>
    <sheet name="Sources" sheetId="7431" r:id="rId2"/>
    <sheet name="G_Asia Indic2" sheetId="7429" r:id="rId3"/>
    <sheet name="G_Asia Indic2 (2) " sheetId="7432" r:id="rId4"/>
    <sheet name="G_Contributors and pensions" sheetId="7434" r:id="rId5"/>
    <sheet name="Data contributors and pensioner" sheetId="7433" r:id="rId6"/>
    <sheet name="Sheet1" sheetId="7435" r:id="rId7"/>
  </sheets>
  <definedNames>
    <definedName name="_xlnm._FilterDatabase" localSheetId="5" hidden="1">'Data contributors and pensioner'!$A$4:$R$51</definedName>
  </definedNames>
  <calcPr calcId="125725"/>
</workbook>
</file>

<file path=xl/sharedStrings.xml><?xml version="1.0" encoding="utf-8"?>
<sst xmlns="http://schemas.openxmlformats.org/spreadsheetml/2006/main" count="1741" uniqueCount="206">
  <si>
    <t>Asia and the Pacific</t>
  </si>
  <si>
    <t>Middle East</t>
  </si>
  <si>
    <t xml:space="preserve">Yemen </t>
  </si>
  <si>
    <t>Definitions</t>
  </si>
  <si>
    <t xml:space="preserve">Effective extent of coverage against specific social risks and contingencies can be understood in two ways: 
- the actual number of protected persons as a percentage of those expected to be protected according to the legislation, for example, the percentage of those actually contributing to social insurance as compared to the number of those who should be contributing according to the law or, as presented in table 15, as a percentage of the working-age population. 
- the number of those who actually receive benefits as compared to the size of the target group 
  i. percentage of elderly persons receiving pensions (table 15)
  ii. percentage of unemployed receiving benefits (table 16).
These two concepts are complementary but should be assessed separately. 
</t>
  </si>
  <si>
    <t xml:space="preserve">The numerator is the total number of recipients (without double counting) of a retirement pension. 
- Beneficiaries from supplementary benefits received in complement to another basic old-age benefit (i.e. “second-pillar” schemes) are excluded to avoid double counting.
- Benefits covered are periodic cash retirement benefits. They can be means-tested or non means-tested and provided through contributory, universal or targeted schemes. 
- As far as possible, it includes survivor and disability benefits once the beneficiary of such benefit reaches the legal retirement age.
This total number of old-age pensioners is then set into relation with the size of the elderly population of reference.  Many of the countries observed have provided figures for only the total number of old-age pension recipients. The legal retirement age in some sub-Saharan African countries can be as low as 55, but is mostly 60. Thus the national statutory retirement age (so far as there is only one) is used for the calculation of the indicator. </t>
  </si>
  <si>
    <r>
      <rPr>
        <b/>
        <i/>
        <sz val="8"/>
        <rFont val="Arial"/>
        <family val="2"/>
      </rPr>
      <t>Interpretation</t>
    </r>
    <r>
      <rPr>
        <sz val="8"/>
        <rFont val="Arial"/>
        <family val="2"/>
      </rPr>
      <t xml:space="preserve">
- Interpretation should take into account the option retained for the reference population (statutory retirement versus 65 and over). If the coverage of old-age pensions is evaluated in relation to the size of the population over a certain age limit (e.g. 65+), interpretations should take into account that this definition may not correspond to national pension ages.
- The issue of double counting: even if  "supplementary" pension schemes are excluded to eliminate the main source of double counting, somemay still occur. This is the case, for example, if recipients have moved between different pension schemes during the course of their working lives and receive pensions from several pension schemes. It is also the case (as in Luxembourg) where a significant proportion of old-age pensioners living on the other side of the border are not counted in the national old-age population. In order to eliminate these sources of double counting, it would be necessary to conduct additional analyses on the national level or to use micro-data in order to complement the data collected at the scheme level.
- The results have to be analysed in relation to contextual information, in particular regarding the type of schemes and combination of schemes existing in the country (see table 13.1): contributory schemes, provident funds, universal or targeted schemes; defined-benefit versus defined-contribution schemes; private versus public; means-tested or non means-tested benefits. 
- This indicator of effective coverage will preferably be analysed in combination with additional indicators on actual benefit levels for workers and the population (if not available, at least in relation to statutory information on the legal replacement rate).
- The interpretation of the indicator should take into consideration the fact that in most countries workers can postpone retirement and continue to work after the statutory retirement age. 
</t>
    </r>
  </si>
  <si>
    <t>Afghanistan</t>
  </si>
  <si>
    <t>Armenia</t>
  </si>
  <si>
    <t>Australia</t>
  </si>
  <si>
    <t>Azerbaijan</t>
  </si>
  <si>
    <t>Bahrain</t>
  </si>
  <si>
    <t>Bangladesh</t>
  </si>
  <si>
    <t>Bhutan</t>
  </si>
  <si>
    <t>Cambodia</t>
  </si>
  <si>
    <t>China</t>
  </si>
  <si>
    <t>Fiji</t>
  </si>
  <si>
    <t>Georgia</t>
  </si>
  <si>
    <t>Hong Kong, China</t>
  </si>
  <si>
    <t>India</t>
  </si>
  <si>
    <t>Indonesia</t>
  </si>
  <si>
    <t>Iran, Islamic Rep. of</t>
  </si>
  <si>
    <t>Iraq</t>
  </si>
  <si>
    <t>Israel</t>
  </si>
  <si>
    <t>Japan</t>
  </si>
  <si>
    <t>Jordan</t>
  </si>
  <si>
    <t>Kazakhstan</t>
  </si>
  <si>
    <t>Korea, Republic of</t>
  </si>
  <si>
    <t>Kuwait</t>
  </si>
  <si>
    <t>Kyrgyzstan</t>
  </si>
  <si>
    <t>Lao People's Dem. Rep.</t>
  </si>
  <si>
    <t>Lebanon</t>
  </si>
  <si>
    <t>Malaysia</t>
  </si>
  <si>
    <t>Maldives</t>
  </si>
  <si>
    <t>Marshall Islands</t>
  </si>
  <si>
    <t>Mongolia</t>
  </si>
  <si>
    <t>Nauru</t>
  </si>
  <si>
    <t>Nepal</t>
  </si>
  <si>
    <t>New Zealand</t>
  </si>
  <si>
    <t>Oman</t>
  </si>
  <si>
    <t>Pakistan</t>
  </si>
  <si>
    <t>Papua New Guinea</t>
  </si>
  <si>
    <t>Philippines</t>
  </si>
  <si>
    <t>Samoa</t>
  </si>
  <si>
    <t>Saudi Arabia</t>
  </si>
  <si>
    <t>Singapore</t>
  </si>
  <si>
    <t>Sri Lanka</t>
  </si>
  <si>
    <t>Syrian Arab Republic</t>
  </si>
  <si>
    <t>Tajikistan</t>
  </si>
  <si>
    <t>Thailand</t>
  </si>
  <si>
    <t>Timor-Leste</t>
  </si>
  <si>
    <t>Tonga</t>
  </si>
  <si>
    <t>Turkey</t>
  </si>
  <si>
    <t>Tuvalu</t>
  </si>
  <si>
    <t>Uzbekistan</t>
  </si>
  <si>
    <t>Vanuatu</t>
  </si>
  <si>
    <t>Viet Nam</t>
  </si>
  <si>
    <t>n.a.</t>
  </si>
  <si>
    <t>Year</t>
  </si>
  <si>
    <t>...</t>
  </si>
  <si>
    <t>…</t>
  </si>
  <si>
    <t>Asia</t>
  </si>
  <si>
    <t>…: Not available</t>
  </si>
  <si>
    <t>n.a: Not applicable</t>
  </si>
  <si>
    <t>Notes</t>
  </si>
  <si>
    <t xml:space="preserve">Definition </t>
  </si>
  <si>
    <t>1. Share of population above the legal retirement age in receipt of a pension</t>
  </si>
  <si>
    <t>Taiwan, China</t>
  </si>
  <si>
    <t>Male</t>
  </si>
  <si>
    <t>Female</t>
  </si>
  <si>
    <t>Solomon Islands</t>
  </si>
  <si>
    <t>Palau</t>
  </si>
  <si>
    <t>Total</t>
  </si>
  <si>
    <t xml:space="preserve">Sources </t>
  </si>
  <si>
    <t>Age</t>
  </si>
  <si>
    <t>15-64</t>
  </si>
  <si>
    <t>15+</t>
  </si>
  <si>
    <t>Récapitulatif des observations(a)</t>
  </si>
  <si>
    <t>Elderly receiving old age pension (Total)</t>
  </si>
  <si>
    <t>Contributors to old age pension as a percentage of working age 15-64 (Total)</t>
  </si>
  <si>
    <t>Contributors to old age pension as a percentage of labour force 15+ (Total)</t>
  </si>
  <si>
    <t>Main regions</t>
  </si>
  <si>
    <t>Classification countries in low, medium and high income | three groups</t>
  </si>
  <si>
    <t>Classification countries in low, medium and high income | four groups</t>
  </si>
  <si>
    <t>HDI Groups (PNUD 2011 data)</t>
  </si>
  <si>
    <t>Percentage of wage workers in total employment | classes</t>
  </si>
  <si>
    <t>Proportion of the population living in rural areas (2010)</t>
  </si>
  <si>
    <t>Vulnerability level | combination of poverty and employment informality level in the country</t>
  </si>
  <si>
    <t>People living with less than 2 int. $ PPP a day</t>
  </si>
  <si>
    <t>Middle-income economies ($1,006 to $12,275)</t>
  </si>
  <si>
    <t>Upper-middle-income economies ($3,976 to $12,275)</t>
  </si>
  <si>
    <t>Medium Human Development</t>
  </si>
  <si>
    <t>2. 25-59 per cent</t>
  </si>
  <si>
    <t>2. 20-49 percent</t>
  </si>
  <si>
    <t>25-49 per cent</t>
  </si>
  <si>
    <t>LOW vulnerability</t>
  </si>
  <si>
    <t>Low vulnerability</t>
  </si>
  <si>
    <t>2.1 thru 25 percent</t>
  </si>
  <si>
    <t>Lower-middle-income economies ($1,006 to $3,975)</t>
  </si>
  <si>
    <t>Low Human Development</t>
  </si>
  <si>
    <t>1. Less than 25 percent</t>
  </si>
  <si>
    <t>VERY HIGH vulnerability</t>
  </si>
  <si>
    <t>Very high vulnerability</t>
  </si>
  <si>
    <t>50.1 thru 75 percent</t>
  </si>
  <si>
    <t>Low-income economies ($1,005 or less)</t>
  </si>
  <si>
    <t>1. Less than 20 percent</t>
  </si>
  <si>
    <t>50-69 per cent</t>
  </si>
  <si>
    <t>More than 75 percent</t>
  </si>
  <si>
    <t>3. 60-80 per cent</t>
  </si>
  <si>
    <t>3. 50-74 percent</t>
  </si>
  <si>
    <t>MEDIUM vulnerability</t>
  </si>
  <si>
    <t>High vulnerability</t>
  </si>
  <si>
    <t>25.1 thru 50 percent</t>
  </si>
  <si>
    <t>70 per cent and over</t>
  </si>
  <si>
    <t>.</t>
  </si>
  <si>
    <t>HIGH vulnerability</t>
  </si>
  <si>
    <t>Less than 25 per cent</t>
  </si>
  <si>
    <t>Missing value</t>
  </si>
  <si>
    <t>High Human Development</t>
  </si>
  <si>
    <t>4. 80 per cent and more</t>
  </si>
  <si>
    <t>VERY LOW vulnerability</t>
  </si>
  <si>
    <t>Very low vulnerability</t>
  </si>
  <si>
    <t>Less than 2 percent</t>
  </si>
  <si>
    <t>CISSTAT Interstate Statiatical Committee of the CIS, WEB Database Statistics of the CIS and Staistical yearbook, Armstat 2012  (http://www.armstat.am/file/doc/99466823.pdf)</t>
  </si>
  <si>
    <t>National statistical office of Georgia (GEOSTAT). Healthcare and Social Protection Social Protection. (http://www.geostat.ge/index.php?action=page&amp;p_id=200&amp;lang=eng   Accessed August 2012)</t>
  </si>
  <si>
    <t>Social Security Corporation  (http://www.ssc.gov.jo/)  and Ministry of Finance Goverment Financial Bulletins (http://www.mof.gov.jo/en/Pages.php?page=subOpPage&amp;id=83) Accessed September 2012)</t>
  </si>
  <si>
    <t>CISSTAT Interstate Statiatical Committee of the CIS, WEB Database Statistics of the CIS (http://www.cisstat.org/0base/index-en.htm)</t>
  </si>
  <si>
    <t>Asian Development Bank. Social Protection Index database</t>
  </si>
  <si>
    <t>GOSI (National social security institute) Statistical report (http://www.gosi.gov.sa/ )</t>
  </si>
  <si>
    <t>The Statistical Research and Training Institute (http://www.stat.go.jp/english/data/nenkan/1431-20.htm)</t>
  </si>
  <si>
    <t>Information on pension accumulations and number of individual pension accounts (IPA) of contributors (receivers) in accumulative pension funds of the Republic of Kazakhstan. (http://www.afn.kz/en/information-for-entities-of-financial-market/accumulative-pension-system/2010-01-05-10-16-12/2010-01-05-11-06-10/2010-01-05-11-35-03   Accessed  February 2012).  Note: Number of contributors with compulsory pension contributions.</t>
  </si>
  <si>
    <t>KOSTAT Statistical Yearbook  2011 (http://www.eria.org/pdf/research/y2009/no9/CH-03_Korea_pp.55-89.pdf)</t>
  </si>
  <si>
    <t>EOBI (financial statements  http://www.eobi.gov.pk/financial-data/ndx-financial-data.htm   Accessed February 2012)</t>
  </si>
  <si>
    <t>General Organization for Social Insurance (www.gosi.com.sa/  Accessed October 2012)</t>
  </si>
  <si>
    <t>Australia Bureau of statistics (http://www.ausstats.abs.gov.au/) and Superannuation statistics (http://www.superannuation.asn.au/resources/superannuation-statistics/  Accessed October 2012)</t>
  </si>
  <si>
    <t>Fiji National provident fund -  annual report section | http://www.myfnpf.com.fj/pages.cfm/about-fnpf/annual-reports/</t>
  </si>
  <si>
    <t>Solomon Islands National Provident Fund  (http://www.sinpf.org.sb/index.php?q=/node/2)</t>
  </si>
  <si>
    <t>National provident fund (http://www.npf.ws/Publications/tabid/2532/language/en-US/Default.aspx)</t>
  </si>
  <si>
    <t>ILO Social securty inquiry (http://www.ilo.org/dyn/ilossi/ssimain.home?p_lang=en&amp;p_geoaid=116)</t>
  </si>
  <si>
    <t>Social security inquiry based on Asian development bank data (http://www.ilo.org/dyn/ilossi/ssimain.home?p_lang=en&amp;p_geoaid=356)</t>
  </si>
  <si>
    <t>ILO Social securty inquiry (http://www.ilo.org/dyn/ilossi/ssimain.home?p_lang=en&amp;p_geoaid=360)</t>
  </si>
  <si>
    <t>ILO Social securty inquiry (http://www.ilo.org/dyn/ilossi/ssimain.home?p_lang=en&amp;p_geoaid=422)</t>
  </si>
  <si>
    <t>ILO Social securty inquiry (http://www.ilo.org/dyn/ilossi/ssimain.home?p_lang=en&amp;p_geoaid=512) based on Public Authority for Social Insurance (http://www.taminat.com/english/stats_ins_emp_ann.jsp   Accessed in October 2012)</t>
  </si>
  <si>
    <t>ILO Social security inquiry (http://www.ilo.org/dyn/ilossi/ssimain.home?p_lang=en&amp;p_geoaid=702) based on  Asian Development Bank. Social Protection Index database</t>
  </si>
  <si>
    <t>ILO Social securty inquiry (http://www.ilo.org/dyn/ilossi/ssimain.home?p_lang=en&amp;p_geoaid=760)</t>
  </si>
  <si>
    <t>ILO Social security inquiry (http://www.ilo.org/dyn/ilossi/ssimain.home?p_lang=en&amp;p_geoaid=626) based on  Asian Development Bank. Social Protection Index database</t>
  </si>
  <si>
    <t>ILO Social security inquiry (http://www.ilo.org/dyn/ilossi/ssimain.home?p_lang=en&amp;p_geoaid=704) based on  Asian Development Bank. Social Protection Index database</t>
  </si>
  <si>
    <t>To be completed</t>
  </si>
  <si>
    <t>Wage workers in percentage of total employment</t>
  </si>
  <si>
    <t>High-income economies ($12,276 or more)</t>
  </si>
  <si>
    <t>Very High Human Development</t>
  </si>
  <si>
    <t>5. 85 percent and over</t>
  </si>
  <si>
    <t>East Timor</t>
  </si>
  <si>
    <t>4. 75-84 percent</t>
  </si>
  <si>
    <t>Yemen</t>
  </si>
  <si>
    <t>ILO Social securty inquiry (http://www.ilo.org/dyn/ilossi/ssimain.home?p_lang=en&amp;p_geoaid=64) based on Annual reports from the National Pension and Provident Fund (http://www.nppf.org.bt/  Accessed January 2013). Data for June 2012.</t>
  </si>
  <si>
    <t>National Statistical office of Mongolia. Annual statistical yearbook  (http://www.nso.mn/v3/index2.php?page=free_access   Accessed January 2013)</t>
  </si>
  <si>
    <t>China statistical yearbook 2012 (http://www.stats.gov.cn/tjsj/ndsj/2012/indexeh.htm) // Accessed January 2013. The indicator for China includes contributors to the New rural social pension plan introduced nationwide in 2009. This new pension has two components, a basic pension component financed by local and central government and a personal account component based on contributions from enrolled individuals. In relatively poor regions the central government will pay approximately 80 percent of the cost of the basic pension component and the local government will bear the rest. The first basic pension component justifies the inclusion into this indicator focusing on periodic cash benefit for elderly ensuring basic income security.</t>
  </si>
  <si>
    <t>Directorate General of budget, accounting and statisitics, Executive Yuan ROC (Taiwan).  Insured persons of social insurance  (http://eng.dgbas.gov.tw/public/data/dgbas03/bs2/yearbook_eng/y088.pdf  // Accessed January 2013)</t>
  </si>
  <si>
    <t>The Social Security Office - Research and Development Division, Social Security Office  (http://www.sso.go.th/sites/default/files/R&amp;D122009/statisticsmid3_en.html // Accessed January 2013)</t>
  </si>
  <si>
    <t>Retirement Fund Board (http://www.rfb.to/  // Accessed in January 2013). In September 2010, the National Retirement Benefits Scheme (NRBS) Bill 2010 has been passed by the Legislative Assembly this month, which will provide a similar mandatory superannuation plan for the Private Sector and other organizations. No statistics available yet. (http://www.nrbf.to/  // Accessed January 2013)</t>
  </si>
  <si>
    <t>Nb of countries</t>
  </si>
  <si>
    <t>Percentage / year</t>
  </si>
  <si>
    <t>Percentage cumul</t>
  </si>
  <si>
    <t>Iran Statistical Yearbook (http://www.amar.org.ir/Default.aspx?tabid=133 // Accessed January 2013). Corresponds to total number of insured as principal contributors and refers to the Social security organization and State retirement Fund.</t>
  </si>
  <si>
    <t>National Insurance Institute, National Insurance Programs in Israel - National Insurance Programs - 2012 (http://www.btl.gov.il/English%20Homepage/Publications/Insurance%20Programs/Pages/charth2012e.aspx  //  Access January 2013)</t>
  </si>
  <si>
    <t>Social security inquiry (http://www.ilo.org/dyn/ilossi/ssimain.home?p_lang=en&amp;p_geoaid=1004) based on Hong Kong Statistics. Hong Kong Annual Digest of Statistics 2012 Edition (http://www.statistics.gov.hk/pub/B10100032012AN12B0100.pdf" // Accessed January 2013). See 2.20 Number of participating members and enrolment rates of Mandatory Provident Fund (MPF) schemes (p 54).</t>
  </si>
  <si>
    <t>Maldives Pension Administration Office. Annual report 2010 (http://pension.gov.mv/en/index.php?option=com_rokdownloads&amp;view=folder&amp;Itemid=171  // Accessed January 2013)</t>
  </si>
  <si>
    <t>ILO Social security inquiry (http://www.ilo.org/dyn/ilossi/ssimain.home?p_lang=en&amp;p_geoaid=548) based on Vanuatu Provident Fund. Statistics and Annual reports. Active members which refers to a person who has at least one contribution paid on that members behalf for the current or any of the proceeding three months. . (http://www.vnpf.com.vu/p/vnpf-index.html  // Accessed January 2013)</t>
  </si>
  <si>
    <t>International Patterns of Pension Provision II. A Worldwide Overview of Facts and Figures, World Bank June 2012 (http://www-wds.worldbank.org/servlet/WDSContentServer/WDSP/IB/2012/06/21/000333038_20120621024626/Rendered/PDF/703190NWP0SPL000Box370035B00PUBLIC0.pdf)</t>
  </si>
  <si>
    <t>Based on International Patterns of Pension Provision II. A Worldwide Overview of Facts and Figures, World Bank June 2012 (http://www-wds.worldbank.org/servlet/WDSContentServer/WDSP/IB/2012/06/21/000333038_20120621024626/Rendered/PDF/703190NWP0SPL000Box370035B00PUBLIC0.pdf) and Reform of the civil service pension systems Iraq case. Simona Marinescu: BearingPoint Inc., Public Services Manager USAID Economic Governance II – Sector Lead Pension Reform</t>
  </si>
  <si>
    <t>Qatar</t>
  </si>
  <si>
    <t>Based on International Patterns of Pension Provision II. A Worldwide Overview of Facts and Figures, World Bank June 2012 (http://www-wds.worldbank.org/servlet/WDSContentServer/WDSP/IB/2012/06/21/000333038_20120621024626/Rendered/PDF/703190NWP0SPL000Box370035B00PUBLIC0.pdf)</t>
  </si>
  <si>
    <t xml:space="preserve"> World Bank June 2012. International Patterns of Pension Provision II. A Worldwide Overview of Facts and Figures. (http://www-wds.worldbank.org/servlet/WDSContentServer/WDSP/IB/2012/06/21/000333038_20120621024626/Rendered/PDF/703190NWP0SPL000Box370035B00PUBLIC0.pdf)</t>
  </si>
  <si>
    <t>Yemen Central statistical organisation. Statistical Yearbook 2011 | http://www.cso-yemen.org/index.php  Accessed January 2013</t>
  </si>
  <si>
    <t xml:space="preserve">Government of Bangladesh provides its own employees with a noncontributory, defined benefit pension with survivor benefits, funded through tax revenues. Civil servants are eligible to receive a pension at the age of 57. </t>
  </si>
  <si>
    <t>West Bank and Gaza Strip</t>
  </si>
  <si>
    <t>Palestinian Central Bureau of Statistics. Labour force survey annual report 2010 (wage employees contributing to the pension fund).  http://www.pcbs.gov.ps/PCBS_2012/Publications.aspx  // Accessed January 2013)</t>
  </si>
  <si>
    <t>ILO Social security inquiry (http://www.ilo.org/dyn/ilossi/ssimain.home?p_lang=en&amp;p_geoaid=418) based on  Social Security Organisation annual report  (http://www.ssolao.gov.la/ Accessed January 2013)</t>
  </si>
  <si>
    <t>Sri Lanka Department of pensions (http://www.pensions.gov.lk/index.php?option=com_content&amp;view=frontpage&amp;Itemid=1&amp;lang=en // Accessed January 2013) and Sri Lanka Department of Census and Statistics. Statistical Abtract 2010. Number of contributors under the widows and orphans and widowers and orphans pensions, 2003 - 2009 which is Sri Lanka, the only mandatory contributory scheme provided pensions, i.e. monthly cash periodic benefits).  Note: This indicator refers to contributory mandatory schemes providing pensions for people above statutory retirement age (i.e.: it excludes PSPS which is a non contributory schemes; EPF and ETF providing lump-sum and the 3 voluntary social security schemes Farmers’ Pension and Social Security Benefit Scheme, Fishermen’s Pension and Social Security Benefit Scheme and Social Pension and Social Security Benefit Scheme (Initially for Self-employed only) which are voluntary and  provide either lump-sum or periodic benefits.  (http://www.statistics.gov.lk/abstract2010/Pages/index.htm // Accessed January 2013).</t>
  </si>
  <si>
    <t>Republic of the Philippines SOCIAL SECURITY SYSTEM  (facts and figures https://www.sss.gov.ph/sss/index2.jsp?secid=805&amp;cat=6&amp;pg=null   Accessed January 2013) and The Government Service Insurance System (GSIS) (http://www.google.ch/url?sa=t&amp;rct=j&amp;q=&amp;esrc=s&amp;source=web&amp;cd=2&amp;cad=rja&amp;ved=0CDoQFjAB&amp;url=http%3A%2F%2Fwww.gsis.gov.ph%2F&amp;ei=J9MGUajOD8TCtQbxn4G4CA&amp;usg=AFQjCNFSv8lp19QIxQbaxR2I0r3bDLJkZA&amp;bvm=bv.41524429,d.Yms  // Accessed January 2013)</t>
  </si>
  <si>
    <t>Ministry of finance, planning and economic development for 2009/2010. Statistical abstract 2010 (http://www.google.ch/url?q=http://www.finance.go.ug/index.php%3Foption%3Dcom_docman%26task%3Ddoc_download%26gid%3D222%26Itemid%3D7&amp;sa=U&amp;ei=cmgHUci9JM7EswalpYEY&amp;ved=0CB0QFjAE&amp;usg=AFQjCNH0dO8RrBR-TFNslqZQJasDMOxPVw)</t>
  </si>
  <si>
    <t>Statistics Asia</t>
  </si>
  <si>
    <t>ILO Social security department (FB Updated 28 January 2013)</t>
  </si>
  <si>
    <r>
      <t xml:space="preserve">Asia | </t>
    </r>
    <r>
      <rPr>
        <sz val="14"/>
        <color rgb="FF000000"/>
        <rFont val="Calibri"/>
        <family val="2"/>
      </rPr>
      <t>Active contributors to a pension scheme in the working-age population 15-64 (%) and in the labour force 15+</t>
    </r>
  </si>
  <si>
    <r>
      <t xml:space="preserve">Active contributors to a pension scheme in the </t>
    </r>
    <r>
      <rPr>
        <b/>
        <sz val="10"/>
        <color theme="0"/>
        <rFont val="Calibri"/>
        <family val="2"/>
      </rPr>
      <t>working-age population 15-64</t>
    </r>
    <r>
      <rPr>
        <sz val="10"/>
        <color theme="0"/>
        <rFont val="Calibri"/>
        <family val="2"/>
      </rPr>
      <t xml:space="preserve"> (%)</t>
    </r>
  </si>
  <si>
    <r>
      <t xml:space="preserve">Active contributors to a pension scheme in the </t>
    </r>
    <r>
      <rPr>
        <b/>
        <sz val="10"/>
        <color theme="0"/>
        <rFont val="Calibri"/>
        <family val="2"/>
      </rPr>
      <t>labour force 15+</t>
    </r>
    <r>
      <rPr>
        <sz val="10"/>
        <color theme="0"/>
        <rFont val="Calibri"/>
        <family val="2"/>
      </rPr>
      <t xml:space="preserve"> (%)</t>
    </r>
  </si>
  <si>
    <t>Country_code</t>
  </si>
  <si>
    <t>Brunei Darussalam</t>
  </si>
  <si>
    <t>Hong Kong Special Administrative Region</t>
  </si>
  <si>
    <t>Iran, Islamic Republic of</t>
  </si>
  <si>
    <t>Occupied palestinian territories</t>
  </si>
  <si>
    <t>Korea, Democratic Peoples Republic</t>
  </si>
  <si>
    <t>Lao Peoples Democratic Republic</t>
  </si>
  <si>
    <t>Macau</t>
  </si>
  <si>
    <t>Myanmar</t>
  </si>
  <si>
    <t>Turkmenistan</t>
  </si>
  <si>
    <t>United Arab Emirates</t>
  </si>
  <si>
    <t>American samoa</t>
  </si>
  <si>
    <t>Cook Islands</t>
  </si>
  <si>
    <t>Kiribati</t>
  </si>
  <si>
    <t>Micronesia</t>
  </si>
  <si>
    <t>New Caledonia</t>
  </si>
  <si>
    <t>Niue</t>
  </si>
  <si>
    <t>Western Samoa</t>
  </si>
  <si>
    <t>a. Limited to first 300 cases.</t>
  </si>
</sst>
</file>

<file path=xl/styles.xml><?xml version="1.0" encoding="utf-8"?>
<styleSheet xmlns="http://schemas.openxmlformats.org/spreadsheetml/2006/main">
  <numFmts count="1">
    <numFmt numFmtId="164" formatCode="0.0"/>
  </numFmts>
  <fonts count="31">
    <font>
      <sz val="10"/>
      <name val="Arial"/>
      <family val="2"/>
    </font>
    <font>
      <sz val="10"/>
      <name val="Calibri"/>
      <family val="2"/>
    </font>
    <font>
      <sz val="8"/>
      <name val="Arial"/>
      <family val="2"/>
    </font>
    <font>
      <b/>
      <sz val="8"/>
      <name val="Arial"/>
      <family val="2"/>
    </font>
    <font>
      <b/>
      <i/>
      <sz val="8"/>
      <name val="Arial"/>
      <family val="2"/>
    </font>
    <font>
      <i/>
      <sz val="8"/>
      <name val="Arial"/>
      <family val="2"/>
    </font>
    <font>
      <sz val="8"/>
      <name val="Calibri"/>
      <family val="2"/>
      <scheme val="minor"/>
    </font>
    <font>
      <sz val="9"/>
      <name val="Calibri"/>
      <family val="2"/>
    </font>
    <font>
      <sz val="12"/>
      <name val="Calibri"/>
      <family val="2"/>
    </font>
    <font>
      <sz val="11"/>
      <name val="Arial"/>
      <family val="2"/>
    </font>
    <font>
      <sz val="12"/>
      <color theme="0"/>
      <name val="Arial"/>
      <family val="2"/>
    </font>
    <font>
      <sz val="10"/>
      <name val="Calibri"/>
      <family val="2"/>
      <scheme val="minor"/>
    </font>
    <font>
      <sz val="9"/>
      <name val="Calibri"/>
      <family val="2"/>
      <scheme val="minor"/>
    </font>
    <font>
      <sz val="8"/>
      <name val="Calibri"/>
      <family val="2"/>
    </font>
    <font>
      <sz val="8"/>
      <color indexed="8"/>
      <name val="Calibri"/>
      <family val="2"/>
    </font>
    <font>
      <sz val="12"/>
      <color theme="0"/>
      <name val="Calibri"/>
      <family val="2"/>
    </font>
    <font>
      <sz val="12"/>
      <color theme="0"/>
      <name val="Calibri"/>
      <family val="2"/>
      <scheme val="minor"/>
    </font>
    <font>
      <sz val="11"/>
      <name val="Calibri"/>
      <family val="2"/>
      <scheme val="minor"/>
    </font>
    <font>
      <b/>
      <sz val="10"/>
      <color indexed="9"/>
      <name val="Arial"/>
      <family val="2"/>
    </font>
    <font>
      <b/>
      <sz val="10"/>
      <color theme="0"/>
      <name val="Calibri"/>
      <family val="2"/>
    </font>
    <font>
      <sz val="10"/>
      <color theme="0"/>
      <name val="Calibri"/>
      <family val="2"/>
    </font>
    <font>
      <b/>
      <sz val="14"/>
      <color rgb="FF000000"/>
      <name val="Calibri"/>
      <family val="2"/>
    </font>
    <font>
      <sz val="14"/>
      <color rgb="FF000000"/>
      <name val="Calibri"/>
      <family val="2"/>
    </font>
    <font>
      <b/>
      <i/>
      <sz val="8"/>
      <name val="Calibri"/>
      <family val="2"/>
    </font>
    <font>
      <sz val="11"/>
      <color theme="2" tint="-0.7499799728393555"/>
      <name val="Calibri"/>
      <family val="2"/>
    </font>
    <font>
      <sz val="10"/>
      <color theme="2" tint="-0.7499799728393555"/>
      <name val="Calibri"/>
      <family val="2"/>
    </font>
    <font>
      <sz val="8"/>
      <color theme="0"/>
      <name val="Calibri"/>
      <family val="2"/>
    </font>
    <font>
      <b/>
      <sz val="8"/>
      <name val="Calibri"/>
      <family val="2"/>
    </font>
    <font>
      <sz val="7"/>
      <name val="Arial"/>
      <family val="2"/>
    </font>
    <font>
      <sz val="14"/>
      <name val="Arial"/>
      <family val="2"/>
    </font>
    <font>
      <sz val="10"/>
      <color theme="0"/>
      <name val="Arial"/>
      <family val="2"/>
    </font>
  </fonts>
  <fills count="8">
    <fill>
      <patternFill/>
    </fill>
    <fill>
      <patternFill patternType="gray125"/>
    </fill>
    <fill>
      <patternFill patternType="solid">
        <fgColor indexed="9"/>
        <bgColor indexed="64"/>
      </patternFill>
    </fill>
    <fill>
      <patternFill patternType="solid">
        <fgColor theme="0"/>
        <bgColor indexed="64"/>
      </patternFill>
    </fill>
    <fill>
      <patternFill patternType="solid">
        <fgColor theme="2" tint="-0.09994000196456909"/>
        <bgColor indexed="64"/>
      </patternFill>
    </fill>
    <fill>
      <patternFill patternType="solid">
        <fgColor theme="2" tint="-0.09996999800205231"/>
        <bgColor indexed="64"/>
      </patternFill>
    </fill>
    <fill>
      <patternFill patternType="solid">
        <fgColor theme="1"/>
        <bgColor indexed="64"/>
      </patternFill>
    </fill>
    <fill>
      <patternFill patternType="solid">
        <fgColor theme="1" tint="0.49998000264167786"/>
        <bgColor indexed="64"/>
      </patternFill>
    </fill>
  </fills>
  <borders count="8">
    <border>
      <left/>
      <right/>
      <top/>
      <bottom/>
      <diagonal/>
    </border>
    <border>
      <left/>
      <right/>
      <top style="thin"/>
      <bottom style="hair"/>
    </border>
    <border>
      <left/>
      <right/>
      <top style="hair"/>
      <bottom style="hair"/>
    </border>
    <border>
      <left/>
      <right/>
      <top style="hair"/>
      <bottom style="thin"/>
    </border>
    <border>
      <left/>
      <right/>
      <top style="thin"/>
      <bottom style="thin"/>
    </border>
    <border>
      <left/>
      <right/>
      <top style="thin">
        <color theme="0"/>
      </top>
      <bottom style="thin">
        <color theme="0"/>
      </bottom>
    </border>
    <border>
      <left/>
      <right/>
      <top style="hair"/>
      <bottom/>
    </border>
    <border>
      <left/>
      <right/>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cellStyleXfs>
  <cellXfs count="109">
    <xf numFmtId="0" fontId="0" fillId="0" borderId="0" xfId="0"/>
    <xf numFmtId="0" fontId="3" fillId="2" borderId="0" xfId="0" applyFont="1" applyFill="1" applyBorder="1" applyAlignment="1">
      <alignment vertical="top" wrapText="1"/>
    </xf>
    <xf numFmtId="0" fontId="7" fillId="2" borderId="0" xfId="0" applyFont="1" applyFill="1" applyBorder="1" applyAlignment="1">
      <alignment wrapText="1"/>
    </xf>
    <xf numFmtId="0" fontId="8" fillId="2" borderId="0" xfId="0" applyFont="1" applyFill="1" applyBorder="1" applyAlignment="1">
      <alignment wrapText="1"/>
    </xf>
    <xf numFmtId="0" fontId="2" fillId="3" borderId="0" xfId="0" applyFont="1" applyFill="1" applyBorder="1"/>
    <xf numFmtId="0" fontId="0" fillId="2" borderId="0" xfId="0" applyFill="1" applyBorder="1" applyAlignment="1">
      <alignment vertical="top" wrapText="1"/>
    </xf>
    <xf numFmtId="0" fontId="9" fillId="3" borderId="0" xfId="0" applyFont="1" applyFill="1" applyBorder="1"/>
    <xf numFmtId="0" fontId="2" fillId="2" borderId="0" xfId="0" applyFont="1" applyFill="1" applyBorder="1" applyAlignment="1">
      <alignment vertical="top" wrapText="1"/>
    </xf>
    <xf numFmtId="0" fontId="7" fillId="2" borderId="0" xfId="0" applyFont="1" applyFill="1" applyBorder="1" applyAlignment="1">
      <alignment horizontal="right" wrapText="1"/>
    </xf>
    <xf numFmtId="0" fontId="6" fillId="3" borderId="0" xfId="0" applyFont="1" applyFill="1" applyBorder="1" applyAlignment="1">
      <alignment vertical="top" wrapText="1"/>
    </xf>
    <xf numFmtId="0" fontId="13" fillId="3" borderId="0" xfId="0" applyFont="1" applyFill="1" applyBorder="1"/>
    <xf numFmtId="0" fontId="13" fillId="3" borderId="0" xfId="0" applyFont="1" applyFill="1" applyBorder="1" applyAlignment="1">
      <alignment vertical="top"/>
    </xf>
    <xf numFmtId="0" fontId="7" fillId="2" borderId="0" xfId="0" applyFont="1" applyFill="1" applyBorder="1" applyAlignment="1">
      <alignment horizontal="right" vertical="top"/>
    </xf>
    <xf numFmtId="164" fontId="13" fillId="2" borderId="0" xfId="0" applyNumberFormat="1" applyFont="1" applyFill="1" applyBorder="1" applyAlignment="1">
      <alignment horizontal="center" wrapText="1"/>
    </xf>
    <xf numFmtId="0" fontId="1" fillId="2" borderId="0" xfId="0" applyFont="1" applyFill="1" applyBorder="1" applyAlignment="1">
      <alignment wrapText="1"/>
    </xf>
    <xf numFmtId="0" fontId="6" fillId="3" borderId="0" xfId="0" applyFont="1" applyFill="1" applyBorder="1" applyAlignment="1">
      <alignment wrapText="1"/>
    </xf>
    <xf numFmtId="0" fontId="6" fillId="2" borderId="0" xfId="0" applyFont="1" applyFill="1" applyBorder="1" applyAlignment="1">
      <alignment wrapText="1"/>
    </xf>
    <xf numFmtId="1" fontId="6" fillId="2" borderId="0" xfId="0" applyNumberFormat="1" applyFont="1" applyFill="1" applyBorder="1" applyAlignment="1">
      <alignment horizontal="right" wrapText="1"/>
    </xf>
    <xf numFmtId="0" fontId="11" fillId="2" borderId="0" xfId="0" applyFont="1" applyFill="1" applyBorder="1" applyAlignment="1">
      <alignment wrapText="1"/>
    </xf>
    <xf numFmtId="0" fontId="13" fillId="3" borderId="1" xfId="0" applyFont="1" applyFill="1" applyBorder="1" applyAlignment="1">
      <alignment wrapText="1"/>
    </xf>
    <xf numFmtId="164" fontId="13" fillId="3" borderId="1" xfId="0" applyNumberFormat="1" applyFont="1" applyFill="1" applyBorder="1" applyAlignment="1">
      <alignment horizontal="right" wrapText="1"/>
    </xf>
    <xf numFmtId="1" fontId="13" fillId="3" borderId="1" xfId="0" applyNumberFormat="1" applyFont="1" applyFill="1" applyBorder="1" applyAlignment="1">
      <alignment horizontal="right" wrapText="1"/>
    </xf>
    <xf numFmtId="0" fontId="13" fillId="3" borderId="2" xfId="0" applyFont="1" applyFill="1" applyBorder="1" applyAlignment="1">
      <alignment wrapText="1"/>
    </xf>
    <xf numFmtId="164" fontId="13" fillId="3" borderId="2" xfId="0" applyNumberFormat="1" applyFont="1" applyFill="1" applyBorder="1" applyAlignment="1">
      <alignment horizontal="right" wrapText="1"/>
    </xf>
    <xf numFmtId="1" fontId="13" fillId="3" borderId="2" xfId="0" applyNumberFormat="1" applyFont="1" applyFill="1" applyBorder="1" applyAlignment="1">
      <alignment horizontal="right" wrapText="1"/>
    </xf>
    <xf numFmtId="0" fontId="13" fillId="3" borderId="2" xfId="0" applyFont="1" applyFill="1" applyBorder="1"/>
    <xf numFmtId="0" fontId="14" fillId="3" borderId="2" xfId="0" applyFont="1" applyFill="1" applyBorder="1" applyAlignment="1">
      <alignment wrapText="1"/>
    </xf>
    <xf numFmtId="164" fontId="14" fillId="3" borderId="2" xfId="0" applyNumberFormat="1" applyFont="1" applyFill="1" applyBorder="1" applyAlignment="1">
      <alignment horizontal="right" wrapText="1"/>
    </xf>
    <xf numFmtId="1" fontId="14" fillId="3" borderId="2" xfId="0" applyNumberFormat="1" applyFont="1" applyFill="1" applyBorder="1" applyAlignment="1">
      <alignment horizontal="right" wrapText="1"/>
    </xf>
    <xf numFmtId="164" fontId="13" fillId="3" borderId="3" xfId="0" applyNumberFormat="1" applyFont="1" applyFill="1" applyBorder="1" applyAlignment="1">
      <alignment horizontal="right" wrapText="1"/>
    </xf>
    <xf numFmtId="1" fontId="13" fillId="3" borderId="3" xfId="0" applyNumberFormat="1" applyFont="1" applyFill="1" applyBorder="1" applyAlignment="1">
      <alignment horizontal="right" wrapText="1"/>
    </xf>
    <xf numFmtId="0" fontId="0" fillId="3" borderId="0" xfId="0" applyFill="1"/>
    <xf numFmtId="0" fontId="0" fillId="4" borderId="4" xfId="0" applyFill="1" applyBorder="1" applyAlignment="1">
      <alignment wrapText="1"/>
    </xf>
    <xf numFmtId="0" fontId="0" fillId="3" borderId="1" xfId="0" applyFill="1" applyBorder="1"/>
    <xf numFmtId="0" fontId="0" fillId="3" borderId="2" xfId="0" applyFill="1" applyBorder="1"/>
    <xf numFmtId="0" fontId="0" fillId="3" borderId="2" xfId="0" applyFont="1" applyFill="1" applyBorder="1"/>
    <xf numFmtId="0" fontId="0" fillId="3" borderId="0" xfId="0" applyFill="1" applyAlignment="1">
      <alignment wrapText="1"/>
    </xf>
    <xf numFmtId="0" fontId="2" fillId="3" borderId="1" xfId="0" applyFont="1" applyFill="1" applyBorder="1" applyAlignment="1">
      <alignment wrapText="1"/>
    </xf>
    <xf numFmtId="0" fontId="0" fillId="3" borderId="1" xfId="0" applyFill="1" applyBorder="1" applyAlignment="1">
      <alignment wrapText="1"/>
    </xf>
    <xf numFmtId="0" fontId="2" fillId="3" borderId="2" xfId="0" applyFont="1" applyFill="1" applyBorder="1" applyAlignment="1">
      <alignment wrapText="1"/>
    </xf>
    <xf numFmtId="0" fontId="0" fillId="3" borderId="2" xfId="0" applyFill="1" applyBorder="1" applyAlignment="1">
      <alignment wrapText="1"/>
    </xf>
    <xf numFmtId="0" fontId="17" fillId="5" borderId="5" xfId="0" applyFont="1" applyFill="1" applyBorder="1" applyAlignment="1">
      <alignment horizontal="right" vertical="top" wrapText="1"/>
    </xf>
    <xf numFmtId="0" fontId="12" fillId="3" borderId="0" xfId="0" applyFont="1" applyFill="1" applyBorder="1" applyAlignment="1">
      <alignment vertical="top" wrapText="1"/>
    </xf>
    <xf numFmtId="0" fontId="13" fillId="3" borderId="6" xfId="0" applyFont="1" applyFill="1" applyBorder="1" applyAlignment="1">
      <alignment wrapText="1"/>
    </xf>
    <xf numFmtId="164" fontId="13" fillId="3" borderId="6" xfId="0" applyNumberFormat="1" applyFont="1" applyFill="1" applyBorder="1" applyAlignment="1">
      <alignment horizontal="right" wrapText="1"/>
    </xf>
    <xf numFmtId="1" fontId="13" fillId="3" borderId="6" xfId="0" applyNumberFormat="1" applyFont="1" applyFill="1" applyBorder="1" applyAlignment="1">
      <alignment horizontal="right" wrapText="1"/>
    </xf>
    <xf numFmtId="164" fontId="13" fillId="3" borderId="0" xfId="0" applyNumberFormat="1" applyFont="1" applyFill="1" applyBorder="1" applyAlignment="1">
      <alignment horizontal="right" wrapText="1"/>
    </xf>
    <xf numFmtId="164" fontId="14" fillId="3" borderId="0" xfId="0" applyNumberFormat="1" applyFont="1" applyFill="1" applyBorder="1" applyAlignment="1">
      <alignment horizontal="right" wrapText="1"/>
    </xf>
    <xf numFmtId="0" fontId="10" fillId="6" borderId="0" xfId="0" applyFont="1" applyFill="1" applyBorder="1"/>
    <xf numFmtId="0" fontId="15" fillId="6" borderId="0" xfId="0" applyFont="1" applyFill="1" applyBorder="1"/>
    <xf numFmtId="0" fontId="16" fillId="6" borderId="0" xfId="0" applyFont="1" applyFill="1" applyBorder="1" applyAlignment="1">
      <alignment wrapText="1"/>
    </xf>
    <xf numFmtId="0" fontId="13" fillId="3" borderId="0" xfId="0" applyFont="1" applyFill="1" applyBorder="1" applyAlignment="1">
      <alignment wrapText="1"/>
    </xf>
    <xf numFmtId="0" fontId="13" fillId="2" borderId="0" xfId="0" applyFont="1" applyFill="1" applyBorder="1" applyAlignment="1">
      <alignment wrapText="1"/>
    </xf>
    <xf numFmtId="0" fontId="23" fillId="3" borderId="0" xfId="0" applyFont="1" applyFill="1" applyBorder="1" applyAlignment="1">
      <alignment wrapText="1"/>
    </xf>
    <xf numFmtId="0" fontId="23" fillId="2" borderId="0" xfId="0" applyFont="1" applyFill="1" applyBorder="1" applyAlignment="1">
      <alignment wrapText="1"/>
    </xf>
    <xf numFmtId="0" fontId="1" fillId="3" borderId="0" xfId="0" applyFont="1" applyFill="1" applyBorder="1" applyAlignment="1">
      <alignment wrapText="1"/>
    </xf>
    <xf numFmtId="0" fontId="1" fillId="3" borderId="0" xfId="0" applyFont="1" applyFill="1"/>
    <xf numFmtId="164" fontId="7" fillId="3" borderId="0" xfId="0" applyNumberFormat="1" applyFont="1" applyFill="1" applyBorder="1" applyAlignment="1">
      <alignment horizontal="right" wrapText="1"/>
    </xf>
    <xf numFmtId="1" fontId="7" fillId="3" borderId="0" xfId="0" applyNumberFormat="1" applyFont="1" applyFill="1" applyBorder="1" applyAlignment="1">
      <alignment horizontal="right" wrapText="1"/>
    </xf>
    <xf numFmtId="1" fontId="7" fillId="3" borderId="0" xfId="0" applyNumberFormat="1" applyFont="1" applyFill="1" applyBorder="1" applyAlignment="1">
      <alignment horizontal="left" wrapText="1"/>
    </xf>
    <xf numFmtId="0" fontId="13" fillId="3" borderId="2" xfId="21" applyFont="1" applyFill="1" applyBorder="1" applyAlignment="1">
      <alignment wrapText="1"/>
      <protection/>
    </xf>
    <xf numFmtId="0" fontId="13" fillId="3" borderId="3" xfId="21" applyFont="1" applyFill="1" applyBorder="1" applyAlignment="1">
      <alignment wrapText="1"/>
      <protection/>
    </xf>
    <xf numFmtId="0" fontId="13" fillId="2" borderId="0" xfId="0" applyFont="1" applyFill="1" applyBorder="1" applyAlignment="1">
      <alignment horizontal="right" wrapText="1"/>
    </xf>
    <xf numFmtId="164" fontId="25" fillId="3" borderId="0" xfId="0" applyNumberFormat="1" applyFont="1" applyFill="1" applyBorder="1" applyAlignment="1">
      <alignment horizontal="center" wrapText="1"/>
    </xf>
    <xf numFmtId="0" fontId="26" fillId="6" borderId="0" xfId="0" applyFont="1" applyFill="1" applyBorder="1" applyAlignment="1">
      <alignment horizontal="right" wrapText="1"/>
    </xf>
    <xf numFmtId="0" fontId="13" fillId="3" borderId="0" xfId="0" applyFont="1" applyFill="1" applyBorder="1" applyAlignment="1">
      <alignment horizontal="right" wrapText="1"/>
    </xf>
    <xf numFmtId="0" fontId="13" fillId="2" borderId="2" xfId="0" applyFont="1" applyFill="1" applyBorder="1" applyAlignment="1">
      <alignment wrapText="1"/>
    </xf>
    <xf numFmtId="0" fontId="13" fillId="2" borderId="1" xfId="0" applyFont="1" applyFill="1" applyBorder="1" applyAlignment="1">
      <alignment wrapText="1"/>
    </xf>
    <xf numFmtId="164" fontId="13" fillId="2" borderId="1" xfId="0" applyNumberFormat="1" applyFont="1" applyFill="1" applyBorder="1" applyAlignment="1">
      <alignment wrapText="1"/>
    </xf>
    <xf numFmtId="164" fontId="13" fillId="3" borderId="0" xfId="0" applyNumberFormat="1" applyFont="1" applyFill="1" applyBorder="1" applyAlignment="1">
      <alignment wrapText="1"/>
    </xf>
    <xf numFmtId="0" fontId="27" fillId="2" borderId="0" xfId="0" applyFont="1" applyFill="1" applyBorder="1" applyAlignment="1">
      <alignment wrapText="1"/>
    </xf>
    <xf numFmtId="1" fontId="13" fillId="2" borderId="0" xfId="0" applyNumberFormat="1" applyFont="1" applyFill="1" applyBorder="1" applyAlignment="1">
      <alignment horizontal="right" wrapText="1"/>
    </xf>
    <xf numFmtId="164" fontId="13" fillId="2" borderId="2" xfId="0" applyNumberFormat="1" applyFont="1" applyFill="1" applyBorder="1" applyAlignment="1">
      <alignment wrapText="1"/>
    </xf>
    <xf numFmtId="0" fontId="13" fillId="2" borderId="3" xfId="0" applyFont="1" applyFill="1" applyBorder="1" applyAlignment="1">
      <alignment wrapText="1"/>
    </xf>
    <xf numFmtId="164" fontId="13" fillId="2" borderId="3" xfId="0" applyNumberFormat="1" applyFont="1" applyFill="1" applyBorder="1" applyAlignment="1">
      <alignment wrapText="1"/>
    </xf>
    <xf numFmtId="1" fontId="26" fillId="6" borderId="7" xfId="0" applyNumberFormat="1" applyFont="1" applyFill="1" applyBorder="1" applyAlignment="1">
      <alignment horizontal="right" wrapText="1"/>
    </xf>
    <xf numFmtId="0" fontId="26" fillId="6" borderId="7" xfId="0" applyFont="1" applyFill="1" applyBorder="1" applyAlignment="1">
      <alignment wrapText="1"/>
    </xf>
    <xf numFmtId="1" fontId="13" fillId="3" borderId="0" xfId="0" applyNumberFormat="1" applyFont="1" applyFill="1" applyBorder="1" applyAlignment="1">
      <alignment horizontal="right" wrapText="1"/>
    </xf>
    <xf numFmtId="0" fontId="20" fillId="6" borderId="0" xfId="0" applyFont="1" applyFill="1" applyBorder="1" applyAlignment="1">
      <alignment horizontal="right" wrapText="1"/>
    </xf>
    <xf numFmtId="0" fontId="20" fillId="7" borderId="0" xfId="0" applyFont="1" applyFill="1" applyBorder="1" applyAlignment="1">
      <alignment horizontal="right" wrapText="1"/>
    </xf>
    <xf numFmtId="0" fontId="0" fillId="3" borderId="6" xfId="0" applyFill="1" applyBorder="1"/>
    <xf numFmtId="0" fontId="2" fillId="3" borderId="6" xfId="0" applyFont="1" applyFill="1" applyBorder="1" applyAlignment="1">
      <alignment wrapText="1"/>
    </xf>
    <xf numFmtId="0" fontId="0" fillId="3" borderId="6" xfId="0" applyFill="1" applyBorder="1" applyAlignment="1">
      <alignment wrapText="1"/>
    </xf>
    <xf numFmtId="0" fontId="0" fillId="3" borderId="0" xfId="0" applyFill="1" applyBorder="1"/>
    <xf numFmtId="0" fontId="2" fillId="3" borderId="0" xfId="0" applyFont="1" applyFill="1" applyBorder="1" applyAlignment="1">
      <alignment wrapText="1"/>
    </xf>
    <xf numFmtId="0" fontId="0" fillId="3" borderId="0" xfId="0" applyFill="1" applyBorder="1" applyAlignment="1">
      <alignment wrapText="1"/>
    </xf>
    <xf numFmtId="0" fontId="0" fillId="3" borderId="3" xfId="0" applyFill="1" applyBorder="1"/>
    <xf numFmtId="0" fontId="2" fillId="3" borderId="3" xfId="0" applyFont="1" applyFill="1" applyBorder="1" applyAlignment="1">
      <alignment wrapText="1"/>
    </xf>
    <xf numFmtId="0" fontId="0" fillId="3" borderId="3" xfId="0" applyFill="1" applyBorder="1" applyAlignment="1">
      <alignment wrapText="1"/>
    </xf>
    <xf numFmtId="0" fontId="27" fillId="2" borderId="0" xfId="0" applyFont="1" applyFill="1" applyBorder="1" applyAlignment="1">
      <alignment wrapText="1"/>
    </xf>
    <xf numFmtId="164" fontId="13" fillId="2" borderId="0" xfId="0" applyNumberFormat="1" applyFont="1" applyFill="1" applyBorder="1" applyAlignment="1">
      <alignment horizontal="center" wrapText="1"/>
    </xf>
    <xf numFmtId="1" fontId="13" fillId="2" borderId="0" xfId="0" applyNumberFormat="1" applyFont="1" applyFill="1" applyBorder="1" applyAlignment="1">
      <alignment horizontal="right" wrapText="1"/>
    </xf>
    <xf numFmtId="0" fontId="13" fillId="2" borderId="0" xfId="0" applyFont="1" applyFill="1" applyBorder="1" applyAlignment="1">
      <alignment wrapText="1"/>
    </xf>
    <xf numFmtId="0" fontId="21" fillId="0" borderId="0" xfId="0" applyFont="1" applyAlignment="1">
      <alignment horizontal="left" wrapText="1" readingOrder="1"/>
    </xf>
    <xf numFmtId="0" fontId="1" fillId="0" borderId="0" xfId="0" applyFont="1" applyAlignment="1">
      <alignment wrapText="1"/>
    </xf>
    <xf numFmtId="0" fontId="20" fillId="6" borderId="0" xfId="0" applyFont="1" applyFill="1" applyBorder="1" applyAlignment="1">
      <alignment horizontal="left" wrapText="1"/>
    </xf>
    <xf numFmtId="0" fontId="1" fillId="6" borderId="0" xfId="0" applyFont="1" applyFill="1" applyAlignment="1">
      <alignment wrapText="1"/>
    </xf>
    <xf numFmtId="0" fontId="20" fillId="7" borderId="0" xfId="0" applyFont="1" applyFill="1" applyBorder="1" applyAlignment="1">
      <alignment horizontal="left" wrapText="1"/>
    </xf>
    <xf numFmtId="0" fontId="1" fillId="7" borderId="0" xfId="0" applyFont="1" applyFill="1" applyAlignment="1">
      <alignment wrapText="1"/>
    </xf>
    <xf numFmtId="164" fontId="24" fillId="3" borderId="0" xfId="0" applyNumberFormat="1" applyFont="1" applyFill="1" applyBorder="1" applyAlignment="1">
      <alignment horizontal="center" wrapText="1"/>
    </xf>
    <xf numFmtId="0" fontId="2" fillId="2" borderId="0" xfId="0" applyFont="1" applyFill="1" applyBorder="1" applyAlignment="1">
      <alignment vertical="top" wrapText="1"/>
    </xf>
    <xf numFmtId="0" fontId="4" fillId="2" borderId="0" xfId="20" applyFont="1" applyFill="1" applyBorder="1" applyAlignment="1">
      <alignment horizontal="left" wrapText="1"/>
      <protection/>
    </xf>
    <xf numFmtId="0" fontId="5" fillId="2" borderId="0" xfId="0" applyFont="1" applyFill="1" applyBorder="1" applyAlignment="1">
      <alignment horizontal="left" wrapText="1"/>
    </xf>
    <xf numFmtId="0" fontId="2" fillId="2" borderId="0" xfId="0" applyFont="1" applyFill="1" applyBorder="1" applyAlignment="1">
      <alignment horizontal="left" wrapText="1"/>
    </xf>
    <xf numFmtId="0" fontId="0" fillId="0" borderId="0" xfId="0" applyBorder="1" applyAlignment="1">
      <alignment vertical="top" wrapText="1"/>
    </xf>
    <xf numFmtId="0" fontId="3" fillId="2" borderId="0" xfId="0" applyFont="1" applyFill="1" applyBorder="1" applyAlignment="1">
      <alignment vertical="top" wrapText="1"/>
    </xf>
    <xf numFmtId="0" fontId="18" fillId="6" borderId="0" xfId="0" applyFont="1" applyFill="1" applyBorder="1" applyAlignment="1">
      <alignment vertical="top" wrapText="1"/>
    </xf>
    <xf numFmtId="0" fontId="0" fillId="6" borderId="0" xfId="0" applyFont="1" applyFill="1" applyBorder="1" applyAlignment="1">
      <alignment vertical="top" wrapText="1"/>
    </xf>
    <xf numFmtId="0" fontId="4" fillId="2" borderId="0" xfId="0" applyFont="1" applyFill="1" applyBorder="1" applyAlignment="1">
      <alignment vertical="top" wrapText="1"/>
    </xf>
  </cellXfs>
  <cellStyles count="9">
    <cellStyle name="Normal" xfId="0"/>
    <cellStyle name="Percent" xfId="15"/>
    <cellStyle name="Currency" xfId="16"/>
    <cellStyle name="Currency [0]" xfId="17"/>
    <cellStyle name="Comma" xfId="18"/>
    <cellStyle name="Comma [0]" xfId="19"/>
    <cellStyle name="Normal_Dependency ratio 1990-2050" xfId="20"/>
    <cellStyle name="Normal 2" xfId="21"/>
    <cellStyle name="Normal 4"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worksheet" Target="worksheets/sheet3.xml" /><Relationship Id="rId7" Type="http://schemas.openxmlformats.org/officeDocument/2006/relationships/worksheet" Target="worksheets/sheet4.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Arial"/>
                <a:ea typeface="Arial"/>
                <a:cs typeface="Arial"/>
              </a:rPr>
              <a:t> Asia | </a:t>
            </a:r>
            <a:r>
              <a:rPr lang="en-US" cap="none" sz="1800" b="0" i="0" u="none" baseline="0">
                <a:latin typeface="Arial"/>
                <a:ea typeface="Arial"/>
                <a:cs typeface="Arial"/>
              </a:rPr>
              <a:t>Active contributors to old age pension schemes as a percentage of the working age (15-64) (%)</a:t>
            </a:r>
          </a:p>
        </c:rich>
      </c:tx>
      <c:layout/>
      <c:overlay val="1"/>
      <c:spPr>
        <a:noFill/>
        <a:ln>
          <a:noFill/>
        </a:ln>
      </c:spPr>
    </c:title>
    <c:plotArea>
      <c:layout>
        <c:manualLayout>
          <c:layoutTarget val="inner"/>
          <c:xMode val="edge"/>
          <c:yMode val="edge"/>
          <c:x val="0.113"/>
          <c:y val="0.136"/>
          <c:w val="0.7825"/>
          <c:h val="0.57075"/>
        </c:manualLayout>
      </c:layout>
      <c:barChart>
        <c:barDir val="col"/>
        <c:grouping val="clustered"/>
        <c:varyColors val="0"/>
        <c:ser>
          <c:idx val="0"/>
          <c:order val="0"/>
          <c:tx>
            <c:strRef>
              <c:f>'Data for Old age indic2'!$B$4</c:f>
              <c:strCache>
                <c:ptCount val="1"/>
                <c:pt idx="0">
                  <c:v>Total</c:v>
                </c:pt>
              </c:strCache>
            </c:strRef>
          </c:tx>
          <c:spPr>
            <a:solidFill>
              <a:schemeClr val="accent1">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'Data for Old age indic2'!$A$5:$A$52</c:f>
              <c:strCache/>
            </c:strRef>
          </c:cat>
          <c:val>
            <c:numRef>
              <c:f>'Data for Old age indic2'!$B$5:$B$52</c:f>
              <c:numCache/>
            </c:numRef>
          </c:val>
        </c:ser>
        <c:ser>
          <c:idx val="1"/>
          <c:order val="1"/>
          <c:tx>
            <c:strRef>
              <c:f>'Data for Old age indic2'!$C$4</c:f>
              <c:strCache>
                <c:ptCount val="1"/>
                <c:pt idx="0">
                  <c:v>Male</c:v>
                </c:pt>
              </c:strCache>
            </c:strRef>
          </c:tx>
          <c:spPr>
            <a:solidFill>
              <a:schemeClr val="accent5">
                <a:alpha val="63000"/>
              </a:schemeClr>
            </a:solidFill>
            <a:ln>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'Data for Old age indic2'!$A$5:$A$52</c:f>
              <c:strCache/>
            </c:strRef>
          </c:cat>
          <c:val>
            <c:numRef>
              <c:f>'Data for Old age indic2'!$C$5:$C$52</c:f>
              <c:numCache/>
            </c:numRef>
          </c:val>
        </c:ser>
        <c:ser>
          <c:idx val="2"/>
          <c:order val="2"/>
          <c:tx>
            <c:strRef>
              <c:f>'Data for Old age indic2'!$D$4</c:f>
              <c:strCache>
                <c:ptCount val="1"/>
                <c:pt idx="0">
                  <c:v>Female</c:v>
                </c:pt>
              </c:strCache>
            </c:strRef>
          </c:tx>
          <c:spPr>
            <a:solidFill>
              <a:srgbClr val="4F81BD">
                <a:lumMod val="60000"/>
                <a:lumOff val="40000"/>
                <a:alpha val="64000"/>
              </a:srgbClr>
            </a:solidFill>
            <a:ln>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'Data for Old age indic2'!$A$5:$A$52</c:f>
              <c:strCache/>
            </c:strRef>
          </c:cat>
          <c:val>
            <c:numRef>
              <c:f>'Data for Old age indic2'!$D$5:$D$52</c:f>
              <c:numCache/>
            </c:numRef>
          </c:val>
        </c:ser>
        <c:overlap val="51"/>
        <c:gapWidth val="3"/>
        <c:axId val="21336224"/>
        <c:axId val="57808289"/>
      </c:barChart>
      <c:catAx>
        <c:axId val="21336224"/>
        <c:scaling>
          <c:orientation val="minMax"/>
        </c:scaling>
        <c:axPos val="b"/>
        <c:majorGridlines>
          <c:spPr>
            <a:ln>
              <a:gradFill rotWithShape="1">
                <a:gsLst>
                  <a:gs pos="0">
                    <a:schemeClr val="accent1">
                      <a:lumMod val="40000"/>
                      <a:lumOff val="60000"/>
                    </a:schemeClr>
                  </a:gs>
                  <a:gs pos="50000">
                    <a:srgbClr val="4F81BD">
                      <a:tint val="44500"/>
                      <a:satMod val="160000"/>
                    </a:srgbClr>
                  </a:gs>
                  <a:gs pos="100000">
                    <a:srgbClr val="4F81BD">
                      <a:tint val="23500"/>
                      <a:satMod val="160000"/>
                    </a:srgbClr>
                  </a:gs>
                </a:gsLst>
                <a:lin ang="5400000"/>
              </a:gradFill>
            </a:ln>
          </c:spPr>
        </c:majorGridlines>
        <c:delete val="0"/>
        <c:numFmt formatCode="General" sourceLinked="1"/>
        <c:majorTickMark val="out"/>
        <c:minorTickMark val="none"/>
        <c:tickLblPos val="nextTo"/>
        <c:spPr>
          <a:ln>
            <a:noFill/>
          </a:ln>
        </c:spPr>
        <c:txPr>
          <a:bodyPr vert="horz" rot="5400000"/>
          <a:lstStyle/>
          <a:p>
            <a:pPr>
              <a:defRPr lang="en-US" cap="none" u="none" baseline="0">
                <a:latin typeface="Arial"/>
                <a:ea typeface="Arial"/>
                <a:cs typeface="Arial"/>
              </a:defRPr>
            </a:pPr>
          </a:p>
        </c:txPr>
        <c:crossAx val="57808289"/>
        <c:crosses val="autoZero"/>
        <c:auto val="1"/>
        <c:lblOffset val="100"/>
        <c:noMultiLvlLbl val="0"/>
      </c:catAx>
      <c:valAx>
        <c:axId val="57808289"/>
        <c:scaling>
          <c:orientation val="minMax"/>
          <c:min val="0"/>
        </c:scaling>
        <c:axPos val="l"/>
        <c:title>
          <c:tx>
            <c:rich>
              <a:bodyPr vert="horz" rot="-5400000" anchor="ctr"/>
              <a:lstStyle/>
              <a:p>
                <a:pPr algn="ctr">
                  <a:defRPr/>
                </a:pPr>
                <a:r>
                  <a:rPr lang="en-US" cap="none" sz="1200" b="0" i="0" u="none" baseline="0">
                    <a:latin typeface="Arial"/>
                    <a:ea typeface="Arial"/>
                    <a:cs typeface="Arial"/>
                  </a:rPr>
                  <a:t>Active contributors to old age pension schemes as a percentage of the working age (15-64) (%)</a:t>
                </a:r>
              </a:p>
            </c:rich>
          </c:tx>
          <c:layout>
            <c:manualLayout>
              <c:xMode val="edge"/>
              <c:yMode val="edge"/>
              <c:x val="0.03375"/>
              <c:y val="0.0985"/>
            </c:manualLayout>
          </c:layout>
          <c:overlay val="0"/>
          <c:spPr>
            <a:noFill/>
            <a:ln>
              <a:noFill/>
            </a:ln>
          </c:spPr>
        </c:title>
        <c:majorGridlines/>
        <c:delete val="0"/>
        <c:numFmt formatCode="0" sourceLinked="0"/>
        <c:majorTickMark val="out"/>
        <c:minorTickMark val="none"/>
        <c:tickLblPos val="nextTo"/>
        <c:spPr>
          <a:ln>
            <a:noFill/>
          </a:ln>
        </c:spPr>
        <c:crossAx val="21336224"/>
        <c:crosses val="autoZero"/>
        <c:crossBetween val="between"/>
        <c:dispUnits/>
      </c:valAx>
    </c:plotArea>
    <c:legend>
      <c:legendPos val="r"/>
      <c:layout>
        <c:manualLayout>
          <c:xMode val="edge"/>
          <c:yMode val="edge"/>
          <c:x val="0.89825"/>
          <c:y val="0.13275"/>
          <c:w val="0.0855"/>
          <c:h val="0.14375"/>
        </c:manualLayout>
      </c:layout>
      <c:overlay val="0"/>
      <c:txPr>
        <a:bodyPr vert="horz" rot="0"/>
        <a:lstStyle/>
        <a:p>
          <a:pPr>
            <a:defRPr lang="en-US" cap="none" sz="1400" u="none" baseline="0">
              <a:latin typeface="Arial"/>
              <a:ea typeface="Arial"/>
              <a:cs typeface="Arial"/>
            </a:defRPr>
          </a:pPr>
        </a:p>
      </c:txPr>
    </c:legend>
    <c:plotVisOnly val="1"/>
    <c:dispBlanksAs val="gap"/>
    <c:showDLblsOverMax val="0"/>
  </c:chart>
  <c:spPr>
    <a:ln>
      <a:noFill/>
    </a:ln>
  </c:spPr>
  <c:lang xmlns:c="http://schemas.openxmlformats.org/drawingml/2006/chart" val="fr-F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Arial"/>
                <a:ea typeface="Arial"/>
                <a:cs typeface="Arial"/>
              </a:rPr>
              <a:t> Asia | </a:t>
            </a:r>
            <a:r>
              <a:rPr lang="en-US" cap="none" sz="1800" b="0" i="0" u="none" baseline="0">
                <a:latin typeface="Arial"/>
                <a:ea typeface="Arial"/>
                <a:cs typeface="Arial"/>
              </a:rPr>
              <a:t>Active contributors to old age pension schemes as a percentage of the working age (15-64) (%)</a:t>
            </a:r>
          </a:p>
        </c:rich>
      </c:tx>
      <c:layout>
        <c:manualLayout>
          <c:xMode val="edge"/>
          <c:yMode val="edge"/>
          <c:x val="0.11175"/>
          <c:y val="0"/>
        </c:manualLayout>
      </c:layout>
      <c:overlay val="1"/>
      <c:spPr>
        <a:noFill/>
        <a:ln>
          <a:noFill/>
        </a:ln>
      </c:spPr>
    </c:title>
    <c:plotArea>
      <c:layout>
        <c:manualLayout>
          <c:layoutTarget val="inner"/>
          <c:xMode val="edge"/>
          <c:yMode val="edge"/>
          <c:x val="0.113"/>
          <c:y val="0.136"/>
          <c:w val="0.7825"/>
          <c:h val="0.5165"/>
        </c:manualLayout>
      </c:layout>
      <c:barChart>
        <c:barDir val="col"/>
        <c:grouping val="clustered"/>
        <c:varyColors val="0"/>
        <c:ser>
          <c:idx val="0"/>
          <c:order val="0"/>
          <c:tx>
            <c:strRef>
              <c:f>'Data for Old age indic2'!$B$4</c:f>
              <c:strCache>
                <c:ptCount val="1"/>
                <c:pt idx="0">
                  <c:v>Total</c:v>
                </c:pt>
              </c:strCache>
            </c:strRef>
          </c:tx>
          <c:spPr>
            <a:solidFill>
              <a:schemeClr val="accent1">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'Data for Old age indic2'!$A$5:$A$52</c:f>
              <c:strCache/>
            </c:strRef>
          </c:cat>
          <c:val>
            <c:numRef>
              <c:f>'Data for Old age indic2'!$B$5:$B$52</c:f>
              <c:numCache/>
            </c:numRef>
          </c:val>
        </c:ser>
        <c:overlap val="51"/>
        <c:gapWidth val="22"/>
        <c:axId val="50512554"/>
        <c:axId val="51959803"/>
      </c:barChart>
      <c:barChart>
        <c:barDir val="col"/>
        <c:grouping val="clustered"/>
        <c:varyColors val="0"/>
        <c:ser>
          <c:idx val="1"/>
          <c:order val="1"/>
          <c:tx>
            <c:strRef>
              <c:f>'Data for Old age indic2'!$D$4</c:f>
              <c:strCache>
                <c:ptCount val="1"/>
                <c:pt idx="0">
                  <c:v>Female</c:v>
                </c:pt>
              </c:strCache>
            </c:strRef>
          </c:tx>
          <c:spPr>
            <a:solidFill>
              <a:schemeClr val="accent1">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'Data for Old age indic2'!$A$5:$A$52</c:f>
              <c:strCache/>
            </c:strRef>
          </c:cat>
          <c:val>
            <c:numRef>
              <c:f>'Data for Old age indic2'!$D$5:$D$52</c:f>
              <c:numCache/>
            </c:numRef>
          </c:val>
        </c:ser>
        <c:overlap val="51"/>
        <c:gapWidth val="204"/>
        <c:axId val="64985044"/>
        <c:axId val="47994485"/>
      </c:barChart>
      <c:catAx>
        <c:axId val="50512554"/>
        <c:scaling>
          <c:orientation val="minMax"/>
        </c:scaling>
        <c:axPos val="b"/>
        <c:majorGridlines>
          <c:spPr>
            <a:ln>
              <a:gradFill rotWithShape="1">
                <a:gsLst>
                  <a:gs pos="0">
                    <a:schemeClr val="accent1">
                      <a:lumMod val="40000"/>
                      <a:lumOff val="60000"/>
                    </a:schemeClr>
                  </a:gs>
                  <a:gs pos="50000">
                    <a:srgbClr val="4F81BD">
                      <a:tint val="44500"/>
                      <a:satMod val="160000"/>
                    </a:srgbClr>
                  </a:gs>
                  <a:gs pos="100000">
                    <a:srgbClr val="4F81BD">
                      <a:tint val="23500"/>
                      <a:satMod val="160000"/>
                    </a:srgbClr>
                  </a:gs>
                </a:gsLst>
                <a:lin ang="5400000"/>
              </a:gradFill>
            </a:ln>
          </c:spPr>
        </c:majorGridlines>
        <c:delete val="0"/>
        <c:numFmt formatCode="General" sourceLinked="1"/>
        <c:majorTickMark val="out"/>
        <c:minorTickMark val="none"/>
        <c:tickLblPos val="nextTo"/>
        <c:spPr>
          <a:ln>
            <a:noFill/>
          </a:ln>
        </c:spPr>
        <c:txPr>
          <a:bodyPr vert="horz" rot="5400000"/>
          <a:lstStyle/>
          <a:p>
            <a:pPr>
              <a:defRPr lang="en-US" cap="none" sz="1100" u="none" baseline="0">
                <a:latin typeface="Arial"/>
                <a:ea typeface="Arial"/>
                <a:cs typeface="Arial"/>
              </a:defRPr>
            </a:pPr>
          </a:p>
        </c:txPr>
        <c:crossAx val="51959803"/>
        <c:crosses val="autoZero"/>
        <c:auto val="1"/>
        <c:lblOffset val="100"/>
        <c:tickLblSkip val="1"/>
        <c:noMultiLvlLbl val="0"/>
      </c:catAx>
      <c:valAx>
        <c:axId val="51959803"/>
        <c:scaling>
          <c:orientation val="minMax"/>
          <c:max val="100"/>
          <c:min val="0"/>
        </c:scaling>
        <c:axPos val="l"/>
        <c:title>
          <c:tx>
            <c:rich>
              <a:bodyPr vert="horz" rot="-5400000" anchor="ctr"/>
              <a:lstStyle/>
              <a:p>
                <a:pPr algn="ctr">
                  <a:defRPr/>
                </a:pPr>
                <a:r>
                  <a:rPr lang="en-US" cap="none" sz="1200" b="0" i="0" u="none" baseline="0">
                    <a:latin typeface="Arial"/>
                    <a:ea typeface="Arial"/>
                    <a:cs typeface="Arial"/>
                  </a:rPr>
                  <a:t>Active contributors to old age pension schemes as a percentage of the working age (15-64) (%)</a:t>
                </a:r>
              </a:p>
            </c:rich>
          </c:tx>
          <c:layout>
            <c:manualLayout>
              <c:xMode val="edge"/>
              <c:yMode val="edge"/>
              <c:x val="0.02025"/>
              <c:y val="0.09425"/>
            </c:manualLayout>
          </c:layout>
          <c:overlay val="0"/>
          <c:spPr>
            <a:noFill/>
            <a:ln>
              <a:noFill/>
            </a:ln>
          </c:spPr>
        </c:title>
        <c:majorGridlines/>
        <c:delete val="0"/>
        <c:numFmt formatCode="0" sourceLinked="0"/>
        <c:majorTickMark val="out"/>
        <c:minorTickMark val="none"/>
        <c:tickLblPos val="nextTo"/>
        <c:spPr>
          <a:ln>
            <a:noFill/>
          </a:ln>
        </c:spPr>
        <c:crossAx val="50512554"/>
        <c:crosses val="autoZero"/>
        <c:crossBetween val="between"/>
        <c:dispUnits/>
      </c:valAx>
      <c:catAx>
        <c:axId val="64985044"/>
        <c:scaling>
          <c:orientation val="minMax"/>
        </c:scaling>
        <c:axPos val="b"/>
        <c:delete val="1"/>
        <c:majorTickMark val="out"/>
        <c:minorTickMark val="none"/>
        <c:tickLblPos val="none"/>
        <c:crossAx val="47994485"/>
        <c:crosses val="autoZero"/>
        <c:auto val="1"/>
        <c:lblOffset val="100"/>
        <c:noMultiLvlLbl val="0"/>
      </c:catAx>
      <c:valAx>
        <c:axId val="47994485"/>
        <c:scaling>
          <c:orientation val="minMax"/>
          <c:max val="100"/>
        </c:scaling>
        <c:axPos val="l"/>
        <c:delete val="0"/>
        <c:numFmt formatCode="0.0" sourceLinked="1"/>
        <c:majorTickMark val="out"/>
        <c:minorTickMark val="none"/>
        <c:tickLblPos val="nextTo"/>
        <c:spPr>
          <a:ln>
            <a:noFill/>
          </a:ln>
        </c:spPr>
        <c:txPr>
          <a:bodyPr/>
          <a:lstStyle/>
          <a:p>
            <a:pPr>
              <a:defRPr lang="en-US" cap="none" u="none" baseline="0">
                <a:solidFill>
                  <a:schemeClr val="bg1"/>
                </a:solidFill>
                <a:latin typeface="Arial"/>
                <a:ea typeface="Arial"/>
                <a:cs typeface="Arial"/>
              </a:defRPr>
            </a:pPr>
          </a:p>
        </c:txPr>
        <c:crossAx val="64985044"/>
        <c:crosses val="max"/>
        <c:crossBetween val="between"/>
        <c:dispUnits/>
      </c:valAx>
    </c:plotArea>
    <c:legend>
      <c:legendPos val="r"/>
      <c:layout>
        <c:manualLayout>
          <c:xMode val="edge"/>
          <c:yMode val="edge"/>
          <c:x val="0.89825"/>
          <c:y val="0.13275"/>
          <c:w val="0.0855"/>
          <c:h val="0.1305"/>
        </c:manualLayout>
      </c:layout>
      <c:overlay val="0"/>
      <c:txPr>
        <a:bodyPr vert="horz" rot="0"/>
        <a:lstStyle/>
        <a:p>
          <a:pPr>
            <a:defRPr lang="en-US" cap="none" sz="1400" u="none" baseline="0">
              <a:latin typeface="Arial"/>
              <a:ea typeface="Arial"/>
              <a:cs typeface="Arial"/>
            </a:defRPr>
          </a:pPr>
        </a:p>
      </c:txPr>
    </c:legend>
    <c:plotVisOnly val="1"/>
    <c:dispBlanksAs val="gap"/>
    <c:showDLblsOverMax val="0"/>
  </c:chart>
  <c:spPr>
    <a:ln>
      <a:noFill/>
    </a:ln>
  </c:spPr>
  <c:lang xmlns:c="http://schemas.openxmlformats.org/drawingml/2006/chart" val="fr-F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u="none" baseline="0">
                <a:latin typeface="Arial"/>
                <a:ea typeface="Arial"/>
                <a:cs typeface="Arial"/>
              </a:rPr>
              <a:t>Asia</a:t>
            </a:r>
            <a:r>
              <a:rPr lang="en-US" cap="none" sz="1200" u="none" baseline="0">
                <a:latin typeface="Arial"/>
                <a:ea typeface="Arial"/>
                <a:cs typeface="Arial"/>
              </a:rPr>
              <a:t>| </a:t>
            </a:r>
            <a:r>
              <a:rPr lang="en-US" cap="none" sz="1200" b="0" u="none" baseline="0">
                <a:latin typeface="Arial"/>
                <a:ea typeface="Arial"/>
                <a:cs typeface="Arial"/>
              </a:rPr>
              <a:t>Active</a:t>
            </a:r>
            <a:r>
              <a:rPr lang="en-US" cap="none" sz="1200" b="0" u="none" baseline="0">
                <a:latin typeface="Arial"/>
                <a:ea typeface="Arial"/>
                <a:cs typeface="Arial"/>
              </a:rPr>
              <a:t> contributors to a pension scheme (percentage of the working age population) and e</a:t>
            </a:r>
            <a:r>
              <a:rPr lang="en-US" cap="none" sz="1200" b="0" u="none" baseline="0">
                <a:latin typeface="Arial"/>
                <a:ea typeface="Arial"/>
                <a:cs typeface="Arial"/>
              </a:rPr>
              <a:t>lderly receiving old age pension (either</a:t>
            </a:r>
            <a:r>
              <a:rPr lang="en-US" cap="none" sz="1200" b="0" u="none" baseline="0">
                <a:latin typeface="Arial"/>
                <a:ea typeface="Arial"/>
                <a:cs typeface="Arial"/>
              </a:rPr>
              <a:t> contributive or non contributive)</a:t>
            </a:r>
          </a:p>
        </c:rich>
      </c:tx>
      <c:layout/>
      <c:spPr>
        <a:noFill/>
        <a:ln>
          <a:noFill/>
        </a:ln>
      </c:spPr>
    </c:title>
    <c:plotArea>
      <c:layout>
        <c:manualLayout>
          <c:layoutTarget val="inner"/>
          <c:xMode val="edge"/>
          <c:yMode val="edge"/>
          <c:x val="0.11775"/>
          <c:y val="0.1435"/>
          <c:w val="0.85475"/>
          <c:h val="0.73575"/>
        </c:manualLayout>
      </c:layout>
      <c:scatterChart>
        <c:scatterStyle val="lineMarker"/>
        <c:varyColors val="0"/>
        <c:ser>
          <c:idx val="0"/>
          <c:order val="0"/>
          <c:tx>
            <c:strRef>
              <c:f>'Data contributors and pensioner'!$D$4</c:f>
              <c:strCache>
                <c:ptCount val="1"/>
                <c:pt idx="0">
                  <c:v>Elderly receiving old age pension (Total)</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10"/>
          </c:marker>
          <c:dLbls>
            <c:dLbl>
              <c:idx val="0"/>
              <c:tx>
                <c:strRef>
                  <c:f>'Data contributors and pensioner'!$B$5</c:f>
                  <c:strCache>
                    <c:ptCount val="1"/>
                    <c:pt idx="0">
                      <c:v>Bangladesh</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
              <c:tx>
                <c:strRef>
                  <c:f>'Data contributors and pensioner'!$B$6</c:f>
                  <c:strCache>
                    <c:ptCount val="1"/>
                    <c:pt idx="0">
                      <c:v>Cambodia</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
              <c:tx>
                <c:strRef>
                  <c:f>'Data contributors and pensioner'!$B$7</c:f>
                  <c:strCache>
                    <c:ptCount val="1"/>
                    <c:pt idx="0">
                      <c:v>Singapore</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
              <c:tx>
                <c:strRef>
                  <c:f>'Data contributors and pensioner'!$B$8</c:f>
                  <c:strCache>
                    <c:ptCount val="1"/>
                    <c:pt idx="0">
                      <c:v>East Timor</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
              <c:tx>
                <c:strRef>
                  <c:f>'Data contributors and pensioner'!$B$9</c:f>
                  <c:strCache>
                    <c:ptCount val="1"/>
                    <c:pt idx="0">
                      <c:v>Lao Peoples Democratic Republic</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
              <c:tx>
                <c:strRef>
                  <c:f>'Data contributors and pensioner'!$B$10</c:f>
                  <c:strCache>
                    <c:ptCount val="1"/>
                    <c:pt idx="0">
                      <c:v>Afghanistan</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6"/>
              <c:tx>
                <c:strRef>
                  <c:f>'Data contributors and pensioner'!$B$11</c:f>
                  <c:strCache>
                    <c:ptCount val="1"/>
                    <c:pt idx="0">
                      <c:v>Nepal</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
              <c:tx>
                <c:strRef>
                  <c:f>'Data contributors and pensioner'!$B$12</c:f>
                  <c:strCache>
                    <c:ptCount val="1"/>
                    <c:pt idx="0">
                      <c:v>Yemen</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8"/>
              <c:tx>
                <c:strRef>
                  <c:f>'Data contributors and pensioner'!$B$13</c:f>
                  <c:strCache>
                    <c:ptCount val="1"/>
                    <c:pt idx="0">
                      <c:v>Papua New Guinea</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9"/>
              <c:tx>
                <c:strRef>
                  <c:f>'Data contributors and pensioner'!$B$14</c:f>
                  <c:strCache>
                    <c:ptCount val="1"/>
                    <c:pt idx="0">
                      <c:v>Pakistan</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0"/>
              <c:tx>
                <c:strRef>
                  <c:f>'Data contributors and pensioner'!$B$15</c:f>
                  <c:strCache>
                    <c:ptCount val="1"/>
                    <c:pt idx="0">
                      <c:v>Qatar</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1"/>
              <c:tx>
                <c:strRef>
                  <c:f>'Data contributors and pensioner'!$B$16</c:f>
                  <c:strCache>
                    <c:ptCount val="1"/>
                    <c:pt idx="0">
                      <c:v>Occupied palestinian territories</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2"/>
              <c:tx>
                <c:strRef>
                  <c:f>'Data contributors and pensioner'!$B$17</c:f>
                  <c:strCache>
                    <c:ptCount val="1"/>
                    <c:pt idx="0">
                      <c:v>Indonesia</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3"/>
              <c:tx>
                <c:strRef>
                  <c:f>'Data contributors and pensioner'!$B$18</c:f>
                  <c:strCache>
                    <c:ptCount val="1"/>
                    <c:pt idx="0">
                      <c:v>Tonga</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4"/>
              <c:layout>
                <c:manualLayout>
                  <c:x val="-0.07475"/>
                  <c:y val="-0.001"/>
                </c:manualLayout>
              </c:layout>
              <c:tx>
                <c:strRef>
                  <c:f>'Data contributors and pensioner'!$B$19</c:f>
                  <c:strCache>
                    <c:ptCount val="1"/>
                    <c:pt idx="0">
                      <c:v>Sri Lanka</c:v>
                    </c:pt>
                  </c:strCache>
                </c:strRef>
              </c:tx>
              <c:txPr>
                <a:bodyPr vert="horz" rot="0" anchor="ctr"/>
                <a:lstStyle/>
                <a:p>
                  <a:pPr algn="ctr">
                    <a:defRPr lang="en-US" cap="none" sz="7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15"/>
              <c:layout>
                <c:manualLayout>
                  <c:x val="-0.06075"/>
                  <c:y val="0.00325"/>
                </c:manualLayout>
              </c:layout>
              <c:tx>
                <c:strRef>
                  <c:f>'Data contributors and pensioner'!$B$20</c:f>
                  <c:strCache>
                    <c:ptCount val="1"/>
                    <c:pt idx="0">
                      <c:v>India</c:v>
                    </c:pt>
                  </c:strCache>
                </c:strRef>
              </c:tx>
              <c:txPr>
                <a:bodyPr vert="horz" rot="0" anchor="ctr"/>
                <a:lstStyle/>
                <a:p>
                  <a:pPr algn="ctr">
                    <a:defRPr lang="en-US" cap="none" sz="7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16"/>
              <c:tx>
                <c:strRef>
                  <c:f>'Data contributors and pensioner'!$B$21</c:f>
                  <c:strCache>
                    <c:ptCount val="1"/>
                    <c:pt idx="0">
                      <c:v>Oman</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7"/>
              <c:layout>
                <c:manualLayout>
                  <c:x val="-0.00675"/>
                  <c:y val="-0.0095"/>
                </c:manualLayout>
              </c:layout>
              <c:tx>
                <c:strRef>
                  <c:f>'Data contributors and pensioner'!$B$22</c:f>
                  <c:strCache>
                    <c:ptCount val="1"/>
                    <c:pt idx="0">
                      <c:v>Bhutan</c:v>
                    </c:pt>
                  </c:strCache>
                </c:strRef>
              </c:tx>
              <c:txPr>
                <a:bodyPr vert="horz" rot="0" anchor="ctr"/>
                <a:lstStyle/>
                <a:p>
                  <a:pPr algn="ctr">
                    <a:defRPr lang="en-US" cap="none" sz="7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18"/>
              <c:tx>
                <c:strRef>
                  <c:f>'Data contributors and pensioner'!$B$23</c:f>
                  <c:strCache>
                    <c:ptCount val="1"/>
                    <c:pt idx="0">
                      <c:v>Bahrain</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9"/>
              <c:layout>
                <c:manualLayout>
                  <c:x val="-0.00775"/>
                  <c:y val="-0.003"/>
                </c:manualLayout>
              </c:layout>
              <c:tx>
                <c:strRef>
                  <c:f>'Data contributors and pensioner'!$B$24</c:f>
                  <c:strCache>
                    <c:ptCount val="1"/>
                    <c:pt idx="0">
                      <c:v>Lebanon</c:v>
                    </c:pt>
                  </c:strCache>
                </c:strRef>
              </c:tx>
              <c:txPr>
                <a:bodyPr vert="horz" rot="0" anchor="ctr"/>
                <a:lstStyle/>
                <a:p>
                  <a:pPr algn="ctr">
                    <a:defRPr lang="en-US" cap="none" sz="7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20"/>
              <c:tx>
                <c:strRef>
                  <c:f>'Data contributors and pensioner'!$B$25</c:f>
                  <c:strCache>
                    <c:ptCount val="1"/>
                    <c:pt idx="0">
                      <c:v>Kuwait</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1"/>
              <c:layout>
                <c:manualLayout>
                  <c:x val="0.002"/>
                  <c:y val="0.0055"/>
                </c:manualLayout>
              </c:layout>
              <c:tx>
                <c:strRef>
                  <c:f>'Data contributors and pensioner'!$B$26</c:f>
                  <c:strCache>
                    <c:ptCount val="1"/>
                    <c:pt idx="0">
                      <c:v>Syrian Arab Republic</c:v>
                    </c:pt>
                  </c:strCache>
                </c:strRef>
              </c:tx>
              <c:txPr>
                <a:bodyPr vert="horz" rot="0" anchor="ctr"/>
                <a:lstStyle/>
                <a:p>
                  <a:pPr algn="ctr">
                    <a:defRPr lang="en-US" cap="none" sz="7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22"/>
              <c:tx>
                <c:strRef>
                  <c:f>'Data contributors and pensioner'!$B$27</c:f>
                  <c:strCache>
                    <c:ptCount val="1"/>
                    <c:pt idx="0">
                      <c:v>Vanuatu</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3"/>
              <c:tx>
                <c:strRef>
                  <c:f>'Data contributors and pensioner'!$B$28</c:f>
                  <c:strCache>
                    <c:ptCount val="1"/>
                    <c:pt idx="0">
                      <c:v>Viet Nam</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4"/>
              <c:layout>
                <c:manualLayout>
                  <c:x val="-0.0065"/>
                  <c:y val="-0.014"/>
                </c:manualLayout>
              </c:layout>
              <c:tx>
                <c:strRef>
                  <c:f>'Data contributors and pensioner'!$B$29</c:f>
                  <c:strCache>
                    <c:ptCount val="1"/>
                    <c:pt idx="0">
                      <c:v>Philippines</c:v>
                    </c:pt>
                  </c:strCache>
                </c:strRef>
              </c:tx>
              <c:txPr>
                <a:bodyPr vert="horz" rot="0" anchor="ctr"/>
                <a:lstStyle/>
                <a:p>
                  <a:pPr algn="ctr">
                    <a:defRPr lang="en-US" cap="none" sz="7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25"/>
              <c:layout>
                <c:manualLayout>
                  <c:x val="-0.00725"/>
                  <c:y val="-0.00525"/>
                </c:manualLayout>
              </c:layout>
              <c:tx>
                <c:strRef>
                  <c:f>'Data contributors and pensioner'!$B$30</c:f>
                  <c:strCache>
                    <c:ptCount val="1"/>
                    <c:pt idx="0">
                      <c:v>Iran, Islamic Republic of</c:v>
                    </c:pt>
                  </c:strCache>
                </c:strRef>
              </c:tx>
              <c:txPr>
                <a:bodyPr vert="horz" rot="0" anchor="ctr"/>
                <a:lstStyle/>
                <a:p>
                  <a:pPr algn="ctr">
                    <a:defRPr lang="en-US" cap="none" sz="7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26"/>
              <c:tx>
                <c:strRef>
                  <c:f>'Data contributors and pensioner'!$B$31</c:f>
                  <c:strCache>
                    <c:ptCount val="1"/>
                    <c:pt idx="0">
                      <c:v>Iraq</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7"/>
              <c:layout>
                <c:manualLayout>
                  <c:x val="-0.08675"/>
                  <c:y val="0.014"/>
                </c:manualLayout>
              </c:layout>
              <c:tx>
                <c:strRef>
                  <c:f>'Data contributors and pensioner'!$B$32</c:f>
                  <c:strCache>
                    <c:ptCount val="1"/>
                    <c:pt idx="0">
                      <c:v>Maldives</c:v>
                    </c:pt>
                  </c:strCache>
                </c:strRef>
              </c:tx>
              <c:txPr>
                <a:bodyPr vert="horz" rot="0" anchor="ctr"/>
                <a:lstStyle/>
                <a:p>
                  <a:pPr algn="ctr">
                    <a:defRPr lang="en-US" cap="none" sz="7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28"/>
              <c:tx>
                <c:strRef>
                  <c:f>'Data contributors and pensioner'!$B$33</c:f>
                  <c:strCache>
                    <c:ptCount val="1"/>
                    <c:pt idx="0">
                      <c:v>Thailand</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9"/>
              <c:layout>
                <c:manualLayout>
                  <c:x val="-0.03575"/>
                  <c:y val="0.03375"/>
                </c:manualLayout>
              </c:layout>
              <c:tx>
                <c:strRef>
                  <c:f>'Data contributors and pensioner'!$B$34</c:f>
                  <c:strCache>
                    <c:ptCount val="1"/>
                    <c:pt idx="0">
                      <c:v>Armenia</c:v>
                    </c:pt>
                  </c:strCache>
                </c:strRef>
              </c:tx>
              <c:txPr>
                <a:bodyPr vert="horz" rot="0" anchor="ctr"/>
                <a:lstStyle/>
                <a:p>
                  <a:pPr algn="ctr">
                    <a:defRPr lang="en-US" cap="none" sz="7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30"/>
              <c:layout>
                <c:manualLayout>
                  <c:x val="-0.00575"/>
                  <c:y val="0.00975"/>
                </c:manualLayout>
              </c:layout>
              <c:tx>
                <c:strRef>
                  <c:f>'Data contributors and pensioner'!$B$35</c:f>
                  <c:strCache>
                    <c:ptCount val="1"/>
                    <c:pt idx="0">
                      <c:v>Azerbaijan</c:v>
                    </c:pt>
                  </c:strCache>
                </c:strRef>
              </c:tx>
              <c:txPr>
                <a:bodyPr vert="horz" rot="0" anchor="ctr"/>
                <a:lstStyle/>
                <a:p>
                  <a:pPr algn="ctr">
                    <a:defRPr lang="en-US" cap="none" sz="7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31"/>
              <c:tx>
                <c:strRef>
                  <c:f>'Data contributors and pensioner'!$B$36</c:f>
                  <c:strCache>
                    <c:ptCount val="1"/>
                    <c:pt idx="0">
                      <c:v>Jordan</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2"/>
              <c:tx>
                <c:strRef>
                  <c:f>'Data contributors and pensioner'!$B$37</c:f>
                  <c:strCache>
                    <c:ptCount val="1"/>
                    <c:pt idx="0">
                      <c:v>Georgia</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3"/>
              <c:layout>
                <c:manualLayout>
                  <c:x val="0.00675"/>
                  <c:y val="0.00325"/>
                </c:manualLayout>
              </c:layout>
              <c:tx>
                <c:strRef>
                  <c:f>'Data contributors and pensioner'!$B$38</c:f>
                  <c:strCache>
                    <c:ptCount val="1"/>
                    <c:pt idx="0">
                      <c:v>Western Samoa</c:v>
                    </c:pt>
                  </c:strCache>
                </c:strRef>
              </c:tx>
              <c:txPr>
                <a:bodyPr vert="horz" rot="0" anchor="ctr"/>
                <a:lstStyle/>
                <a:p>
                  <a:pPr algn="ctr">
                    <a:defRPr lang="en-US" cap="none" sz="7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34"/>
              <c:tx>
                <c:strRef>
                  <c:f>'Data contributors and pensioner'!$B$39</c:f>
                  <c:strCache>
                    <c:ptCount val="1"/>
                    <c:pt idx="0">
                      <c:v>Turkey</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5"/>
              <c:tx>
                <c:strRef>
                  <c:f>'Data contributors and pensioner'!$B$40</c:f>
                  <c:strCache>
                    <c:ptCount val="1"/>
                    <c:pt idx="0">
                      <c:v>Malaysia</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6"/>
              <c:tx>
                <c:strRef>
                  <c:f>'Data contributors and pensioner'!$B$41</c:f>
                  <c:strCache>
                    <c:ptCount val="1"/>
                    <c:pt idx="0">
                      <c:v>Kyrgyzstan</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7"/>
              <c:tx>
                <c:strRef>
                  <c:f>'Data contributors and pensioner'!$B$42</c:f>
                  <c:strCache>
                    <c:ptCount val="1"/>
                    <c:pt idx="0">
                      <c:v>Mongolia</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8"/>
              <c:tx>
                <c:strRef>
                  <c:f>'Data contributors and pensioner'!$B$43</c:f>
                  <c:strCache>
                    <c:ptCount val="1"/>
                    <c:pt idx="0">
                      <c:v>China</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9"/>
              <c:tx>
                <c:strRef>
                  <c:f>'Data contributors and pensioner'!$B$44</c:f>
                  <c:strCache>
                    <c:ptCount val="1"/>
                    <c:pt idx="0">
                      <c:v>Solomon Islands</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0"/>
              <c:layout>
                <c:manualLayout>
                  <c:x val="-0.12275"/>
                  <c:y val="0.03575"/>
                </c:manualLayout>
              </c:layout>
              <c:tx>
                <c:rich>
                  <a:bodyPr vert="horz" rot="0" anchor="ctr"/>
                  <a:lstStyle/>
                  <a:p>
                    <a:pPr algn="ctr">
                      <a:defRPr/>
                    </a:pPr>
                    <a:r>
                      <a:rPr lang="en-US" cap="none" sz="700" b="0" i="0" u="none" baseline="0">
                        <a:latin typeface="Arial"/>
                        <a:ea typeface="Arial"/>
                        <a:cs typeface="Arial"/>
                      </a:rPr>
                      <a:t>Hong Kong </a:t>
                    </a:r>
                  </a:p>
                </c:rich>
              </c:tx>
              <c:dLblPos val="r"/>
              <c:showLegendKey val="0"/>
              <c:showVal val="1"/>
              <c:showBubbleSize val="0"/>
              <c:showCatName val="0"/>
              <c:showSerName val="0"/>
              <c:showPercent val="0"/>
            </c:dLbl>
            <c:dLbl>
              <c:idx val="41"/>
              <c:tx>
                <c:strRef>
                  <c:f>'Data contributors and pensioner'!$B$46</c:f>
                  <c:strCache>
                    <c:ptCount val="1"/>
                    <c:pt idx="0">
                      <c:v>Korea, Republic of</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2"/>
              <c:tx>
                <c:strRef>
                  <c:f>'Data contributors and pensioner'!$B$47</c:f>
                  <c:strCache>
                    <c:ptCount val="1"/>
                    <c:pt idx="0">
                      <c:v>Fiji</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3"/>
              <c:tx>
                <c:strRef>
                  <c:f>'Data contributors and pensioner'!$B$48</c:f>
                  <c:strCache>
                    <c:ptCount val="1"/>
                    <c:pt idx="0">
                      <c:v>Australia</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4"/>
              <c:tx>
                <c:strRef>
                  <c:f>'Data contributors and pensioner'!$B$49</c:f>
                  <c:strCache>
                    <c:ptCount val="1"/>
                    <c:pt idx="0">
                      <c:v>Israel</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5"/>
              <c:layout>
                <c:manualLayout>
                  <c:x val="-0.04975"/>
                  <c:y val="0.02925"/>
                </c:manualLayout>
              </c:layout>
              <c:tx>
                <c:strRef>
                  <c:f>'Data contributors and pensioner'!$B$50</c:f>
                  <c:strCache>
                    <c:ptCount val="1"/>
                    <c:pt idx="0">
                      <c:v>Kazakhstan</c:v>
                    </c:pt>
                  </c:strCache>
                </c:strRef>
              </c:tx>
              <c:txPr>
                <a:bodyPr vert="horz" rot="0" anchor="ctr"/>
                <a:lstStyle/>
                <a:p>
                  <a:pPr algn="ctr">
                    <a:defRPr lang="en-US" cap="none" sz="7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46"/>
              <c:tx>
                <c:strRef>
                  <c:f>'Data contributors and pensioner'!$B$51</c:f>
                  <c:strCache>
                    <c:ptCount val="1"/>
                    <c:pt idx="0">
                      <c:v>Japan</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700" u="none" baseline="0">
                    <a:latin typeface="Arial"/>
                    <a:ea typeface="Arial"/>
                    <a:cs typeface="Arial"/>
                  </a:defRPr>
                </a:pPr>
              </a:p>
            </c:txPr>
            <c:showLegendKey val="0"/>
            <c:showVal val="1"/>
            <c:showBubbleSize val="0"/>
            <c:showCatName val="0"/>
            <c:showSerName val="0"/>
            <c:showPercent val="0"/>
          </c:dLbls>
          <c:trendline>
            <c:spPr>
              <a:ln w="9525">
                <a:solidFill>
                  <a:srgbClr val="000000"/>
                </a:solidFill>
              </a:ln>
            </c:spPr>
            <c:trendlineType val="linear"/>
            <c:dispRSqr val="1"/>
            <c:trendlineLbl>
              <c:layout>
                <c:manualLayout>
                  <c:x val="0.076"/>
                  <c:y val="-0.057"/>
                </c:manualLayout>
              </c:layout>
              <c:txPr>
                <a:bodyPr vert="horz" rot="0" anchor="ctr"/>
                <a:lstStyle/>
                <a:p>
                  <a:pPr algn="ctr">
                    <a:defRPr lang="en-US" cap="none" sz="1400" u="none" baseline="0">
                      <a:latin typeface="Arial"/>
                      <a:ea typeface="Arial"/>
                      <a:cs typeface="Arial"/>
                    </a:defRPr>
                  </a:pPr>
                </a:p>
              </c:txPr>
              <c:numFmt formatCode="General"/>
            </c:trendlineLbl>
          </c:trendline>
          <c:xVal>
            <c:numRef>
              <c:f>'Data contributors and pensioner'!$C$5:$C$51</c:f>
              <c:numCache/>
            </c:numRef>
          </c:xVal>
          <c:yVal>
            <c:numRef>
              <c:f>'Data contributors and pensioner'!$D$5:$D$51</c:f>
              <c:numCache/>
            </c:numRef>
          </c:yVal>
          <c:smooth val="0"/>
        </c:ser>
        <c:axId val="29297182"/>
        <c:axId val="62348047"/>
      </c:scatterChart>
      <c:valAx>
        <c:axId val="29297182"/>
        <c:scaling>
          <c:orientation val="minMax"/>
        </c:scaling>
        <c:axPos val="b"/>
        <c:title>
          <c:tx>
            <c:rich>
              <a:bodyPr vert="horz" rot="0" anchor="ctr"/>
              <a:lstStyle/>
              <a:p>
                <a:pPr algn="ctr">
                  <a:defRPr/>
                </a:pPr>
                <a:r>
                  <a:rPr lang="en-US" cap="none" u="none" baseline="0">
                    <a:latin typeface="Arial"/>
                    <a:ea typeface="Arial"/>
                    <a:cs typeface="Arial"/>
                  </a:rPr>
                  <a:t>Active contributors to a pension scheme as a percentage of the working age population</a:t>
                </a:r>
              </a:p>
            </c:rich>
          </c:tx>
          <c:layout/>
          <c:overlay val="0"/>
          <c:spPr>
            <a:noFill/>
            <a:ln>
              <a:noFill/>
            </a:ln>
          </c:spPr>
        </c:title>
        <c:majorGridlines/>
        <c:delete val="0"/>
        <c:numFmt formatCode="General" sourceLinked="1"/>
        <c:majorTickMark val="out"/>
        <c:minorTickMark val="none"/>
        <c:tickLblPos val="nextTo"/>
        <c:spPr>
          <a:ln>
            <a:noFill/>
          </a:ln>
        </c:spPr>
        <c:crossAx val="62348047"/>
        <c:crosses val="autoZero"/>
        <c:crossBetween val="midCat"/>
        <c:dispUnits/>
      </c:valAx>
      <c:valAx>
        <c:axId val="62348047"/>
        <c:scaling>
          <c:orientation val="minMax"/>
          <c:max val="100"/>
        </c:scaling>
        <c:axPos val="l"/>
        <c:title>
          <c:tx>
            <c:rich>
              <a:bodyPr vert="horz" rot="-5400000" anchor="ctr"/>
              <a:lstStyle/>
              <a:p>
                <a:pPr algn="ctr">
                  <a:defRPr/>
                </a:pPr>
                <a:r>
                  <a:rPr lang="en-US" cap="none" u="none" baseline="0">
                    <a:latin typeface="Arial"/>
                    <a:ea typeface="Arial"/>
                    <a:cs typeface="Arial"/>
                  </a:rPr>
                  <a:t>Old age pension beneficiaries</a:t>
                </a:r>
                <a:r>
                  <a:rPr lang="en-US" cap="none" u="none" baseline="0">
                    <a:latin typeface="Arial"/>
                    <a:ea typeface="Arial"/>
                    <a:cs typeface="Arial"/>
                  </a:rPr>
                  <a:t> as  a percentage of the population above statutory retirement age</a:t>
                </a:r>
              </a:p>
            </c:rich>
          </c:tx>
          <c:layout/>
          <c:overlay val="0"/>
          <c:spPr>
            <a:noFill/>
            <a:ln>
              <a:noFill/>
            </a:ln>
          </c:spPr>
        </c:title>
        <c:majorGridlines/>
        <c:delete val="0"/>
        <c:numFmt formatCode="#,##0" sourceLinked="0"/>
        <c:majorTickMark val="out"/>
        <c:minorTickMark val="none"/>
        <c:tickLblPos val="nextTo"/>
        <c:spPr>
          <a:ln>
            <a:noFill/>
          </a:ln>
        </c:spPr>
        <c:crossAx val="29297182"/>
        <c:crosses val="autoZero"/>
        <c:crossBetween val="midCat"/>
        <c:dispUnits/>
      </c:valAx>
    </c:plotArea>
    <c:plotVisOnly val="1"/>
    <c:dispBlanksAs val="gap"/>
    <c:showDLblsOverMax val="0"/>
  </c:chart>
  <c:spPr>
    <a:ln>
      <a:noFill/>
    </a:ln>
  </c:spPr>
  <c:lang xmlns:c="http://schemas.openxmlformats.org/drawingml/2006/chart" val="fr-F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81" zoomToFit="1"/>
  </sheetViews>
  <pageMargins left="0.7" right="0.7" top="0.75" bottom="0.75" header="0.3" footer="0.3"/>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tabSelected="1" workbookViewId="0" zoomScale="81" zoomToFit="1"/>
  </sheetViews>
  <pageMargins left="0.7" right="0.7" top="0.75" bottom="0.75" header="0.3" footer="0.3"/>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 right="0.7" top="0.75" bottom="0.75" header="0.3" footer="0.3"/>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6076950"/>
    <xdr:graphicFrame macro="">
      <xdr:nvGraphicFramePr>
        <xdr:cNvPr id="2" name="Graphique 1"/>
        <xdr:cNvGraphicFramePr/>
      </xdr:nvGraphicFramePr>
      <xdr:xfrm>
        <a:off x="0" y="0"/>
        <a:ext cx="9315450" cy="60769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4457700"/>
    <xdr:graphicFrame macro="">
      <xdr:nvGraphicFramePr>
        <xdr:cNvPr id="2" name="Chart 1"/>
        <xdr:cNvGraphicFramePr/>
      </xdr:nvGraphicFramePr>
      <xdr:xfrm>
        <a:off x="0" y="0"/>
        <a:ext cx="9315450" cy="44577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7419975" cy="58293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hchr.org/Documents/Issues/EPoverty/older/Chad.pdf"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96"/>
  <sheetViews>
    <sheetView workbookViewId="0" topLeftCell="A1">
      <selection activeCell="F30" sqref="F30"/>
    </sheetView>
  </sheetViews>
  <sheetFormatPr defaultColWidth="0" defaultRowHeight="12.75" zeroHeight="1"/>
  <cols>
    <col min="1" max="1" width="17.57421875" style="52" customWidth="1"/>
    <col min="2" max="5" width="8.57421875" style="52" customWidth="1"/>
    <col min="6" max="6" width="8.57421875" style="62" customWidth="1"/>
    <col min="7" max="7" width="2.00390625" style="51" customWidth="1"/>
    <col min="8" max="12" width="8.57421875" style="52" customWidth="1"/>
    <col min="13" max="13" width="2.28125" style="52" customWidth="1"/>
    <col min="14" max="14" width="4.00390625" style="52" customWidth="1"/>
    <col min="15" max="15" width="2.7109375" style="52" customWidth="1"/>
    <col min="16" max="16384" width="11.421875" style="52" hidden="1" customWidth="1"/>
  </cols>
  <sheetData>
    <row r="1" spans="1:6" ht="35.25" customHeight="1">
      <c r="A1" s="93" t="s">
        <v>184</v>
      </c>
      <c r="B1" s="94"/>
      <c r="C1" s="94"/>
      <c r="D1" s="94"/>
      <c r="E1" s="94"/>
      <c r="F1" s="94"/>
    </row>
    <row r="2" spans="1:7" s="54" customFormat="1" ht="15.75">
      <c r="A2" s="3"/>
      <c r="B2" s="2"/>
      <c r="C2" s="2"/>
      <c r="D2" s="2"/>
      <c r="E2" s="2"/>
      <c r="F2" s="8"/>
      <c r="G2" s="53"/>
    </row>
    <row r="3" spans="1:12" ht="43.5" customHeight="1">
      <c r="A3" s="78"/>
      <c r="B3" s="95" t="s">
        <v>185</v>
      </c>
      <c r="C3" s="96"/>
      <c r="D3" s="96"/>
      <c r="E3" s="96"/>
      <c r="F3" s="96"/>
      <c r="G3" s="55"/>
      <c r="H3" s="97" t="s">
        <v>186</v>
      </c>
      <c r="I3" s="98"/>
      <c r="J3" s="98"/>
      <c r="K3" s="98"/>
      <c r="L3" s="79" t="s">
        <v>58</v>
      </c>
    </row>
    <row r="4" spans="2:12" s="56" customFormat="1" ht="12.75">
      <c r="B4" s="57" t="s">
        <v>72</v>
      </c>
      <c r="C4" s="57" t="s">
        <v>68</v>
      </c>
      <c r="D4" s="57" t="s">
        <v>69</v>
      </c>
      <c r="E4" s="58" t="s">
        <v>58</v>
      </c>
      <c r="F4" s="59" t="s">
        <v>74</v>
      </c>
      <c r="G4" s="58"/>
      <c r="H4" s="57" t="s">
        <v>72</v>
      </c>
      <c r="I4" s="57" t="s">
        <v>68</v>
      </c>
      <c r="J4" s="57" t="s">
        <v>69</v>
      </c>
      <c r="K4" s="58" t="s">
        <v>74</v>
      </c>
      <c r="L4" s="58" t="s">
        <v>58</v>
      </c>
    </row>
    <row r="5" spans="1:14" ht="12.75">
      <c r="A5" s="19" t="s">
        <v>12</v>
      </c>
      <c r="B5" s="20">
        <v>0</v>
      </c>
      <c r="C5" s="20"/>
      <c r="D5" s="20"/>
      <c r="E5" s="21">
        <v>2011</v>
      </c>
      <c r="F5" s="20" t="s">
        <v>75</v>
      </c>
      <c r="G5" s="46"/>
      <c r="H5" s="20">
        <v>0</v>
      </c>
      <c r="I5" s="20"/>
      <c r="J5" s="20"/>
      <c r="K5" s="20" t="s">
        <v>76</v>
      </c>
      <c r="L5" s="21">
        <v>2011</v>
      </c>
      <c r="M5" s="51"/>
      <c r="N5" s="52">
        <v>1</v>
      </c>
    </row>
    <row r="6" spans="1:14" ht="12.75">
      <c r="A6" s="22" t="s">
        <v>14</v>
      </c>
      <c r="B6" s="23">
        <v>0</v>
      </c>
      <c r="C6" s="23"/>
      <c r="D6" s="23"/>
      <c r="E6" s="24">
        <v>2010</v>
      </c>
      <c r="F6" s="23" t="s">
        <v>75</v>
      </c>
      <c r="G6" s="46"/>
      <c r="H6" s="23">
        <v>0</v>
      </c>
      <c r="I6" s="23">
        <v>0</v>
      </c>
      <c r="J6" s="23">
        <v>0</v>
      </c>
      <c r="K6" s="23" t="s">
        <v>76</v>
      </c>
      <c r="L6" s="24">
        <v>2010</v>
      </c>
      <c r="M6" s="51"/>
      <c r="N6" s="52">
        <v>1</v>
      </c>
    </row>
    <row r="7" spans="1:14" ht="12.75">
      <c r="A7" s="22" t="s">
        <v>45</v>
      </c>
      <c r="B7" s="23">
        <v>0</v>
      </c>
      <c r="C7" s="23"/>
      <c r="D7" s="23"/>
      <c r="E7" s="24">
        <v>2011</v>
      </c>
      <c r="F7" s="23" t="s">
        <v>75</v>
      </c>
      <c r="G7" s="46"/>
      <c r="H7" s="23">
        <v>0</v>
      </c>
      <c r="I7" s="23"/>
      <c r="J7" s="23"/>
      <c r="K7" s="23" t="s">
        <v>76</v>
      </c>
      <c r="L7" s="24">
        <v>2011</v>
      </c>
      <c r="M7" s="51"/>
      <c r="N7" s="52">
        <v>1</v>
      </c>
    </row>
    <row r="8" spans="1:14" ht="12.75">
      <c r="A8" s="22" t="s">
        <v>50</v>
      </c>
      <c r="B8" s="23">
        <v>0</v>
      </c>
      <c r="C8" s="23"/>
      <c r="D8" s="23"/>
      <c r="E8" s="24">
        <v>2011</v>
      </c>
      <c r="F8" s="23" t="s">
        <v>75</v>
      </c>
      <c r="G8" s="46"/>
      <c r="H8" s="23">
        <v>0</v>
      </c>
      <c r="I8" s="23"/>
      <c r="J8" s="23"/>
      <c r="K8" s="23" t="s">
        <v>76</v>
      </c>
      <c r="L8" s="24">
        <v>2011</v>
      </c>
      <c r="M8" s="51"/>
      <c r="N8" s="52">
        <v>1</v>
      </c>
    </row>
    <row r="9" spans="1:14" ht="12.75">
      <c r="A9" s="25" t="s">
        <v>30</v>
      </c>
      <c r="B9" s="23">
        <v>1.3</v>
      </c>
      <c r="C9" s="23"/>
      <c r="D9" s="23"/>
      <c r="E9" s="24">
        <v>2010</v>
      </c>
      <c r="F9" s="23" t="s">
        <v>75</v>
      </c>
      <c r="G9" s="46"/>
      <c r="H9" s="23">
        <v>1.6</v>
      </c>
      <c r="I9" s="23"/>
      <c r="J9" s="23"/>
      <c r="K9" s="23" t="s">
        <v>76</v>
      </c>
      <c r="L9" s="24">
        <v>2010</v>
      </c>
      <c r="M9" s="51"/>
      <c r="N9" s="52">
        <v>1</v>
      </c>
    </row>
    <row r="10" spans="1:14" ht="12.75">
      <c r="A10" s="22" t="s">
        <v>7</v>
      </c>
      <c r="B10" s="23">
        <v>2.2</v>
      </c>
      <c r="C10" s="23"/>
      <c r="D10" s="23"/>
      <c r="E10" s="24">
        <v>2006</v>
      </c>
      <c r="F10" s="23" t="s">
        <v>75</v>
      </c>
      <c r="G10" s="46"/>
      <c r="H10" s="23">
        <v>4.4</v>
      </c>
      <c r="I10" s="23"/>
      <c r="J10" s="23"/>
      <c r="K10" s="23" t="s">
        <v>76</v>
      </c>
      <c r="L10" s="24">
        <v>2006</v>
      </c>
      <c r="M10" s="51"/>
      <c r="N10" s="52">
        <v>1</v>
      </c>
    </row>
    <row r="11" spans="1:14" ht="12.75">
      <c r="A11" s="22" t="s">
        <v>37</v>
      </c>
      <c r="B11" s="23">
        <v>2.5</v>
      </c>
      <c r="C11" s="23">
        <v>4.1</v>
      </c>
      <c r="D11" s="23">
        <v>1</v>
      </c>
      <c r="E11" s="24">
        <v>2011</v>
      </c>
      <c r="F11" s="23" t="s">
        <v>75</v>
      </c>
      <c r="G11" s="46"/>
      <c r="H11" s="23">
        <v>2.8</v>
      </c>
      <c r="I11" s="23">
        <v>4.4</v>
      </c>
      <c r="J11" s="23">
        <v>1.1</v>
      </c>
      <c r="K11" s="23" t="s">
        <v>76</v>
      </c>
      <c r="L11" s="24">
        <v>2011</v>
      </c>
      <c r="M11" s="51"/>
      <c r="N11" s="52">
        <v>1</v>
      </c>
    </row>
    <row r="12" spans="1:14" ht="12.75">
      <c r="A12" s="22" t="s">
        <v>2</v>
      </c>
      <c r="B12" s="23">
        <v>2.6</v>
      </c>
      <c r="C12" s="23">
        <v>4.8</v>
      </c>
      <c r="D12" s="23">
        <v>0.5</v>
      </c>
      <c r="E12" s="24">
        <v>2011</v>
      </c>
      <c r="F12" s="23" t="s">
        <v>75</v>
      </c>
      <c r="G12" s="46"/>
      <c r="H12" s="23">
        <v>5.2</v>
      </c>
      <c r="I12" s="23">
        <v>6.4</v>
      </c>
      <c r="J12" s="23">
        <v>1.8</v>
      </c>
      <c r="K12" s="23" t="s">
        <v>76</v>
      </c>
      <c r="L12" s="24">
        <v>2011</v>
      </c>
      <c r="M12" s="51"/>
      <c r="N12" s="52">
        <v>1</v>
      </c>
    </row>
    <row r="13" spans="1:14" ht="12.75">
      <c r="A13" s="60" t="s">
        <v>41</v>
      </c>
      <c r="B13" s="23">
        <v>3</v>
      </c>
      <c r="C13" s="23"/>
      <c r="D13" s="23"/>
      <c r="E13" s="24">
        <v>2010</v>
      </c>
      <c r="F13" s="23" t="s">
        <v>75</v>
      </c>
      <c r="G13" s="46"/>
      <c r="H13" s="23">
        <v>4</v>
      </c>
      <c r="I13" s="23"/>
      <c r="J13" s="23"/>
      <c r="K13" s="23" t="s">
        <v>76</v>
      </c>
      <c r="L13" s="24">
        <v>2010</v>
      </c>
      <c r="M13" s="51"/>
      <c r="N13" s="52">
        <v>1</v>
      </c>
    </row>
    <row r="14" spans="1:14" ht="12.75">
      <c r="A14" s="22" t="s">
        <v>40</v>
      </c>
      <c r="B14" s="23">
        <v>3.1</v>
      </c>
      <c r="C14" s="23"/>
      <c r="D14" s="23"/>
      <c r="E14" s="24">
        <v>2009</v>
      </c>
      <c r="F14" s="23" t="s">
        <v>75</v>
      </c>
      <c r="G14" s="46"/>
      <c r="H14" s="23">
        <v>5.4</v>
      </c>
      <c r="I14" s="23"/>
      <c r="J14" s="23"/>
      <c r="K14" s="23" t="s">
        <v>76</v>
      </c>
      <c r="L14" s="24">
        <v>2009</v>
      </c>
      <c r="M14" s="51"/>
      <c r="N14" s="52">
        <v>1</v>
      </c>
    </row>
    <row r="15" spans="1:14" ht="12.75">
      <c r="A15" s="22" t="s">
        <v>171</v>
      </c>
      <c r="B15" s="23">
        <v>3.3</v>
      </c>
      <c r="C15" s="23"/>
      <c r="D15" s="23"/>
      <c r="E15" s="24">
        <v>2008</v>
      </c>
      <c r="F15" s="23" t="s">
        <v>75</v>
      </c>
      <c r="G15" s="46"/>
      <c r="H15" s="23">
        <v>3.9</v>
      </c>
      <c r="I15" s="23"/>
      <c r="J15" s="23"/>
      <c r="K15" s="23" t="s">
        <v>76</v>
      </c>
      <c r="L15" s="24">
        <v>2008</v>
      </c>
      <c r="M15" s="51"/>
      <c r="N15" s="52">
        <v>1</v>
      </c>
    </row>
    <row r="16" spans="1:14" ht="22.5">
      <c r="A16" s="22" t="s">
        <v>176</v>
      </c>
      <c r="B16" s="23">
        <v>5.2</v>
      </c>
      <c r="C16" s="23"/>
      <c r="D16" s="23"/>
      <c r="E16" s="24">
        <v>2010</v>
      </c>
      <c r="F16" s="23" t="s">
        <v>75</v>
      </c>
      <c r="G16" s="46"/>
      <c r="H16" s="23">
        <v>12</v>
      </c>
      <c r="I16" s="23"/>
      <c r="J16" s="23"/>
      <c r="K16" s="23" t="s">
        <v>76</v>
      </c>
      <c r="L16" s="24">
        <v>2010</v>
      </c>
      <c r="M16" s="51"/>
      <c r="N16" s="52">
        <v>1</v>
      </c>
    </row>
    <row r="17" spans="1:14" ht="12.75">
      <c r="A17" s="22" t="s">
        <v>20</v>
      </c>
      <c r="B17" s="23">
        <v>6</v>
      </c>
      <c r="C17" s="23"/>
      <c r="D17" s="23"/>
      <c r="E17" s="24">
        <v>2011</v>
      </c>
      <c r="F17" s="23" t="s">
        <v>75</v>
      </c>
      <c r="G17" s="46"/>
      <c r="H17" s="23">
        <v>8.6</v>
      </c>
      <c r="I17" s="23"/>
      <c r="J17" s="23"/>
      <c r="K17" s="23" t="s">
        <v>76</v>
      </c>
      <c r="L17" s="24">
        <v>2011</v>
      </c>
      <c r="M17" s="51"/>
      <c r="N17" s="52">
        <v>1</v>
      </c>
    </row>
    <row r="18" spans="1:14" ht="12.75">
      <c r="A18" s="22" t="s">
        <v>51</v>
      </c>
      <c r="B18" s="23">
        <v>6.5</v>
      </c>
      <c r="C18" s="23"/>
      <c r="D18" s="23"/>
      <c r="E18" s="24">
        <v>2012</v>
      </c>
      <c r="F18" s="23" t="s">
        <v>75</v>
      </c>
      <c r="G18" s="46"/>
      <c r="H18" s="23">
        <v>9.8</v>
      </c>
      <c r="I18" s="23"/>
      <c r="J18" s="23"/>
      <c r="K18" s="23" t="s">
        <v>76</v>
      </c>
      <c r="L18" s="24">
        <v>2012</v>
      </c>
      <c r="M18" s="51"/>
      <c r="N18" s="52">
        <v>1</v>
      </c>
    </row>
    <row r="19" spans="1:14" ht="12.75">
      <c r="A19" s="22" t="s">
        <v>46</v>
      </c>
      <c r="B19" s="23">
        <v>7.1</v>
      </c>
      <c r="C19" s="23"/>
      <c r="D19" s="23"/>
      <c r="E19" s="24">
        <v>2010</v>
      </c>
      <c r="F19" s="23" t="s">
        <v>75</v>
      </c>
      <c r="G19" s="46"/>
      <c r="H19" s="23">
        <v>11.5</v>
      </c>
      <c r="I19" s="23"/>
      <c r="J19" s="23"/>
      <c r="K19" s="23" t="s">
        <v>76</v>
      </c>
      <c r="L19" s="24">
        <v>2010</v>
      </c>
      <c r="M19" s="51"/>
      <c r="N19" s="51">
        <v>1</v>
      </c>
    </row>
    <row r="20" spans="1:14" ht="12.75">
      <c r="A20" s="22" t="s">
        <v>19</v>
      </c>
      <c r="B20" s="23">
        <v>7.4</v>
      </c>
      <c r="C20" s="23"/>
      <c r="D20" s="23"/>
      <c r="E20" s="24">
        <v>2010</v>
      </c>
      <c r="F20" s="23" t="s">
        <v>75</v>
      </c>
      <c r="G20" s="46"/>
      <c r="H20" s="23">
        <v>12.4</v>
      </c>
      <c r="I20" s="23"/>
      <c r="J20" s="23"/>
      <c r="K20" s="23" t="s">
        <v>76</v>
      </c>
      <c r="L20" s="24">
        <v>2010</v>
      </c>
      <c r="M20" s="51"/>
      <c r="N20" s="52">
        <v>1</v>
      </c>
    </row>
    <row r="21" spans="1:14" ht="12.75">
      <c r="A21" s="22" t="s">
        <v>39</v>
      </c>
      <c r="B21" s="23">
        <v>8.7</v>
      </c>
      <c r="C21" s="23">
        <v>11.3</v>
      </c>
      <c r="D21" s="23">
        <v>4.4</v>
      </c>
      <c r="E21" s="24">
        <v>2011</v>
      </c>
      <c r="F21" s="23" t="s">
        <v>75</v>
      </c>
      <c r="G21" s="46"/>
      <c r="H21" s="23">
        <v>13.7</v>
      </c>
      <c r="I21" s="23">
        <v>13.4</v>
      </c>
      <c r="J21" s="23">
        <v>15.4</v>
      </c>
      <c r="K21" s="23" t="s">
        <v>76</v>
      </c>
      <c r="L21" s="24">
        <v>2011</v>
      </c>
      <c r="M21" s="51"/>
      <c r="N21" s="52">
        <v>1</v>
      </c>
    </row>
    <row r="22" spans="1:14" ht="12.75">
      <c r="A22" s="22" t="s">
        <v>13</v>
      </c>
      <c r="B22" s="23">
        <v>9.1</v>
      </c>
      <c r="C22" s="23">
        <v>12.1</v>
      </c>
      <c r="D22" s="23">
        <v>6.1</v>
      </c>
      <c r="E22" s="24">
        <v>2012</v>
      </c>
      <c r="F22" s="23" t="s">
        <v>75</v>
      </c>
      <c r="G22" s="46"/>
      <c r="H22" s="23">
        <v>12.1</v>
      </c>
      <c r="I22" s="23">
        <v>14.8</v>
      </c>
      <c r="J22" s="23">
        <v>8.6</v>
      </c>
      <c r="K22" s="23" t="s">
        <v>76</v>
      </c>
      <c r="L22" s="24">
        <v>2012</v>
      </c>
      <c r="M22" s="51"/>
      <c r="N22" s="52">
        <v>1</v>
      </c>
    </row>
    <row r="23" spans="1:14" ht="12.75">
      <c r="A23" s="22" t="s">
        <v>11</v>
      </c>
      <c r="B23" s="23">
        <v>10.489220141050874</v>
      </c>
      <c r="C23" s="23">
        <v>12.36297609443507</v>
      </c>
      <c r="D23" s="23">
        <v>7.328543688519752</v>
      </c>
      <c r="E23" s="24">
        <v>2007</v>
      </c>
      <c r="F23" s="23" t="s">
        <v>75</v>
      </c>
      <c r="G23" s="46"/>
      <c r="H23" s="23">
        <v>15.12998230842763</v>
      </c>
      <c r="I23" s="23">
        <v>14.12252569803287</v>
      </c>
      <c r="J23" s="23">
        <v>18.98356059651113</v>
      </c>
      <c r="K23" s="23" t="s">
        <v>76</v>
      </c>
      <c r="L23" s="24">
        <v>2007</v>
      </c>
      <c r="M23" s="51"/>
      <c r="N23" s="52">
        <v>1</v>
      </c>
    </row>
    <row r="24" spans="1:14" ht="12.75">
      <c r="A24" s="22" t="s">
        <v>31</v>
      </c>
      <c r="B24" s="23">
        <v>11.7</v>
      </c>
      <c r="C24" s="23"/>
      <c r="D24" s="23"/>
      <c r="E24" s="24">
        <v>2009</v>
      </c>
      <c r="F24" s="23" t="s">
        <v>75</v>
      </c>
      <c r="G24" s="46"/>
      <c r="H24" s="23">
        <v>23.2</v>
      </c>
      <c r="I24" s="23"/>
      <c r="J24" s="23"/>
      <c r="K24" s="23" t="s">
        <v>76</v>
      </c>
      <c r="L24" s="24">
        <v>2009</v>
      </c>
      <c r="M24" s="51"/>
      <c r="N24" s="52">
        <v>1</v>
      </c>
    </row>
    <row r="25" spans="1:14" ht="12.75">
      <c r="A25" s="22" t="s">
        <v>28</v>
      </c>
      <c r="B25" s="23">
        <v>12.9</v>
      </c>
      <c r="C25" s="23"/>
      <c r="D25" s="23"/>
      <c r="E25" s="24">
        <v>2010</v>
      </c>
      <c r="F25" s="23" t="s">
        <v>75</v>
      </c>
      <c r="G25" s="46"/>
      <c r="H25" s="23">
        <v>18.4</v>
      </c>
      <c r="I25" s="23"/>
      <c r="J25" s="23"/>
      <c r="K25" s="23" t="s">
        <v>76</v>
      </c>
      <c r="L25" s="24">
        <v>2010</v>
      </c>
      <c r="M25" s="51"/>
      <c r="N25" s="52">
        <v>1</v>
      </c>
    </row>
    <row r="26" spans="1:14" ht="12.75">
      <c r="A26" s="22" t="s">
        <v>47</v>
      </c>
      <c r="B26" s="23">
        <v>13.4</v>
      </c>
      <c r="C26" s="23"/>
      <c r="D26" s="23"/>
      <c r="E26" s="24">
        <v>2008</v>
      </c>
      <c r="F26" s="23" t="s">
        <v>75</v>
      </c>
      <c r="G26" s="46"/>
      <c r="H26" s="23">
        <v>28.4</v>
      </c>
      <c r="I26" s="23"/>
      <c r="J26" s="23"/>
      <c r="K26" s="23" t="s">
        <v>76</v>
      </c>
      <c r="L26" s="24">
        <v>2008</v>
      </c>
      <c r="M26" s="51"/>
      <c r="N26" s="52">
        <v>1</v>
      </c>
    </row>
    <row r="27" spans="1:14" ht="12.75">
      <c r="A27" s="22" t="s">
        <v>55</v>
      </c>
      <c r="B27" s="23">
        <v>16.941775249961758</v>
      </c>
      <c r="C27" s="23">
        <v>16.407183983070645</v>
      </c>
      <c r="D27" s="23">
        <v>17.4893383439598</v>
      </c>
      <c r="E27" s="24">
        <v>2011</v>
      </c>
      <c r="F27" s="23" t="s">
        <v>75</v>
      </c>
      <c r="G27" s="46"/>
      <c r="H27" s="23">
        <v>22.62349329911552</v>
      </c>
      <c r="I27" s="23">
        <v>19.407486511065436</v>
      </c>
      <c r="J27" s="23">
        <v>26.908008651446654</v>
      </c>
      <c r="K27" s="23" t="s">
        <v>76</v>
      </c>
      <c r="L27" s="24">
        <v>2011</v>
      </c>
      <c r="M27" s="51"/>
      <c r="N27" s="52">
        <v>1</v>
      </c>
    </row>
    <row r="28" spans="1:14" ht="12.75">
      <c r="A28" s="22" t="s">
        <v>56</v>
      </c>
      <c r="B28" s="23">
        <v>17.3</v>
      </c>
      <c r="C28" s="23">
        <v>17.7</v>
      </c>
      <c r="D28" s="23">
        <v>16.8</v>
      </c>
      <c r="E28" s="24">
        <v>2010</v>
      </c>
      <c r="F28" s="23" t="s">
        <v>75</v>
      </c>
      <c r="G28" s="46"/>
      <c r="H28" s="23">
        <v>20.684193897824223</v>
      </c>
      <c r="I28" s="23">
        <v>20.407830914272083</v>
      </c>
      <c r="J28" s="23">
        <v>20.977473863439755</v>
      </c>
      <c r="K28" s="23" t="s">
        <v>76</v>
      </c>
      <c r="L28" s="24">
        <v>2010</v>
      </c>
      <c r="M28" s="51"/>
      <c r="N28" s="52">
        <v>1</v>
      </c>
    </row>
    <row r="29" spans="1:14" ht="12.75">
      <c r="A29" s="22" t="s">
        <v>42</v>
      </c>
      <c r="B29" s="23">
        <v>17.5</v>
      </c>
      <c r="C29" s="23"/>
      <c r="D29" s="23"/>
      <c r="E29" s="24">
        <v>2011</v>
      </c>
      <c r="F29" s="23" t="s">
        <v>75</v>
      </c>
      <c r="G29" s="46"/>
      <c r="H29" s="23">
        <v>25.6</v>
      </c>
      <c r="I29" s="23"/>
      <c r="J29" s="23"/>
      <c r="K29" s="23" t="s">
        <v>76</v>
      </c>
      <c r="L29" s="24">
        <v>2011</v>
      </c>
      <c r="M29" s="51"/>
      <c r="N29" s="51">
        <v>1</v>
      </c>
    </row>
    <row r="30" spans="1:14" ht="12.75">
      <c r="A30" s="25" t="s">
        <v>21</v>
      </c>
      <c r="B30" s="23">
        <v>18.7</v>
      </c>
      <c r="C30" s="23"/>
      <c r="D30" s="23"/>
      <c r="E30" s="24">
        <v>2010</v>
      </c>
      <c r="F30" s="23" t="s">
        <v>75</v>
      </c>
      <c r="G30" s="46"/>
      <c r="H30" s="23">
        <v>39.3</v>
      </c>
      <c r="I30" s="23"/>
      <c r="J30" s="23"/>
      <c r="K30" s="23" t="s">
        <v>76</v>
      </c>
      <c r="L30" s="24">
        <v>2010</v>
      </c>
      <c r="M30" s="51"/>
      <c r="N30" s="52">
        <v>1</v>
      </c>
    </row>
    <row r="31" spans="1:14" ht="12.75">
      <c r="A31" s="22" t="s">
        <v>22</v>
      </c>
      <c r="B31" s="23">
        <v>19.8</v>
      </c>
      <c r="C31" s="23"/>
      <c r="D31" s="23"/>
      <c r="E31" s="24">
        <v>2009</v>
      </c>
      <c r="F31" s="23" t="s">
        <v>75</v>
      </c>
      <c r="G31" s="46"/>
      <c r="H31" s="23">
        <v>45.2</v>
      </c>
      <c r="I31" s="23"/>
      <c r="J31" s="23"/>
      <c r="K31" s="23" t="s">
        <v>76</v>
      </c>
      <c r="L31" s="24">
        <v>2009</v>
      </c>
      <c r="M31" s="51"/>
      <c r="N31" s="52">
        <v>1</v>
      </c>
    </row>
    <row r="32" spans="1:14" ht="12.75">
      <c r="A32" s="22" t="s">
        <v>33</v>
      </c>
      <c r="B32" s="23">
        <v>19.9</v>
      </c>
      <c r="C32" s="23"/>
      <c r="D32" s="23"/>
      <c r="E32" s="24">
        <v>2010</v>
      </c>
      <c r="F32" s="23" t="s">
        <v>75</v>
      </c>
      <c r="G32" s="46"/>
      <c r="H32" s="23">
        <v>28.1</v>
      </c>
      <c r="I32" s="23"/>
      <c r="J32" s="23"/>
      <c r="K32" s="23" t="s">
        <v>76</v>
      </c>
      <c r="L32" s="24">
        <v>2010</v>
      </c>
      <c r="M32" s="51"/>
      <c r="N32" s="52">
        <v>1</v>
      </c>
    </row>
    <row r="33" spans="1:14" ht="12.75">
      <c r="A33" s="22" t="s">
        <v>49</v>
      </c>
      <c r="B33" s="23">
        <v>21.4</v>
      </c>
      <c r="C33" s="23"/>
      <c r="D33" s="23"/>
      <c r="E33" s="24">
        <v>2012</v>
      </c>
      <c r="F33" s="23" t="s">
        <v>75</v>
      </c>
      <c r="G33" s="46"/>
      <c r="H33" s="23">
        <v>27.7</v>
      </c>
      <c r="I33" s="23"/>
      <c r="J33" s="23"/>
      <c r="K33" s="23" t="s">
        <v>76</v>
      </c>
      <c r="L33" s="24">
        <v>2012</v>
      </c>
      <c r="M33" s="51"/>
      <c r="N33" s="52">
        <v>0</v>
      </c>
    </row>
    <row r="34" spans="1:14" ht="12.75">
      <c r="A34" s="22" t="s">
        <v>8</v>
      </c>
      <c r="B34" s="23">
        <v>22.4</v>
      </c>
      <c r="C34" s="23"/>
      <c r="D34" s="23"/>
      <c r="E34" s="24">
        <v>2009</v>
      </c>
      <c r="F34" s="23" t="s">
        <v>75</v>
      </c>
      <c r="G34" s="46"/>
      <c r="H34" s="23">
        <f>22.4*33.1/23.4</f>
        <v>31.685470085470087</v>
      </c>
      <c r="I34" s="23"/>
      <c r="J34" s="23"/>
      <c r="K34" s="23" t="s">
        <v>76</v>
      </c>
      <c r="L34" s="24">
        <v>2009</v>
      </c>
      <c r="M34" s="51"/>
      <c r="N34" s="52">
        <v>1</v>
      </c>
    </row>
    <row r="35" spans="1:14" ht="12.75">
      <c r="A35" s="22" t="s">
        <v>10</v>
      </c>
      <c r="B35" s="23">
        <v>22.5</v>
      </c>
      <c r="C35" s="23"/>
      <c r="D35" s="23"/>
      <c r="E35" s="24">
        <v>2007</v>
      </c>
      <c r="F35" s="23" t="s">
        <v>75</v>
      </c>
      <c r="G35" s="46"/>
      <c r="H35" s="23">
        <v>33.3</v>
      </c>
      <c r="I35" s="23"/>
      <c r="J35" s="23"/>
      <c r="K35" s="23" t="s">
        <v>76</v>
      </c>
      <c r="L35" s="24">
        <v>2007</v>
      </c>
      <c r="M35" s="51"/>
      <c r="N35" s="52">
        <v>0</v>
      </c>
    </row>
    <row r="36" spans="1:14" ht="12.75">
      <c r="A36" s="22" t="s">
        <v>25</v>
      </c>
      <c r="B36" s="23">
        <v>22.6</v>
      </c>
      <c r="C36" s="23">
        <v>33</v>
      </c>
      <c r="D36" s="23">
        <v>11.5</v>
      </c>
      <c r="E36" s="24">
        <v>2010</v>
      </c>
      <c r="F36" s="23" t="s">
        <v>75</v>
      </c>
      <c r="G36" s="46"/>
      <c r="H36" s="23">
        <v>51.5</v>
      </c>
      <c r="I36" s="23">
        <v>47.4</v>
      </c>
      <c r="J36" s="23">
        <v>70.1</v>
      </c>
      <c r="K36" s="23" t="s">
        <v>76</v>
      </c>
      <c r="L36" s="24">
        <v>2010</v>
      </c>
      <c r="M36" s="51"/>
      <c r="N36" s="52">
        <v>1</v>
      </c>
    </row>
    <row r="37" spans="1:14" ht="12.75">
      <c r="A37" s="22" t="s">
        <v>17</v>
      </c>
      <c r="B37" s="23">
        <v>22.7</v>
      </c>
      <c r="C37" s="23"/>
      <c r="D37" s="23"/>
      <c r="E37" s="24">
        <v>2008</v>
      </c>
      <c r="F37" s="23" t="s">
        <v>75</v>
      </c>
      <c r="G37" s="46"/>
      <c r="H37" s="23">
        <v>29.5</v>
      </c>
      <c r="I37" s="23"/>
      <c r="J37" s="23"/>
      <c r="K37" s="23" t="s">
        <v>76</v>
      </c>
      <c r="L37" s="24">
        <v>2008</v>
      </c>
      <c r="M37" s="51"/>
      <c r="N37" s="52">
        <v>0</v>
      </c>
    </row>
    <row r="38" spans="1:14" ht="12.75">
      <c r="A38" s="60" t="s">
        <v>43</v>
      </c>
      <c r="B38" s="23">
        <v>22.8</v>
      </c>
      <c r="C38" s="23"/>
      <c r="D38" s="23"/>
      <c r="E38" s="24">
        <v>2011</v>
      </c>
      <c r="F38" s="23" t="s">
        <v>75</v>
      </c>
      <c r="G38" s="46"/>
      <c r="H38" s="23">
        <v>34.4</v>
      </c>
      <c r="I38" s="23"/>
      <c r="J38" s="23"/>
      <c r="K38" s="23" t="s">
        <v>76</v>
      </c>
      <c r="L38" s="24">
        <v>2011</v>
      </c>
      <c r="M38" s="51"/>
      <c r="N38" s="52">
        <v>1</v>
      </c>
    </row>
    <row r="39" spans="1:14" ht="12.75">
      <c r="A39" s="22" t="s">
        <v>44</v>
      </c>
      <c r="B39" s="23">
        <v>26.15752272113077</v>
      </c>
      <c r="C39" s="23">
        <v>43.791192368318626</v>
      </c>
      <c r="D39" s="23">
        <v>2.1046429997535947</v>
      </c>
      <c r="E39" s="24">
        <v>2010</v>
      </c>
      <c r="F39" s="23" t="s">
        <v>75</v>
      </c>
      <c r="G39" s="46"/>
      <c r="H39" s="23">
        <v>50.10395345413329</v>
      </c>
      <c r="I39" s="23">
        <v>56.83877089869873</v>
      </c>
      <c r="J39" s="23">
        <v>11.484087734850545</v>
      </c>
      <c r="K39" s="23" t="s">
        <v>76</v>
      </c>
      <c r="L39" s="24">
        <v>2010</v>
      </c>
      <c r="M39" s="51"/>
      <c r="N39" s="52">
        <v>1</v>
      </c>
    </row>
    <row r="40" spans="1:14" ht="12.75">
      <c r="A40" s="22" t="s">
        <v>32</v>
      </c>
      <c r="B40" s="23">
        <v>28.1</v>
      </c>
      <c r="C40" s="23">
        <v>32.4</v>
      </c>
      <c r="D40" s="23">
        <v>23.6</v>
      </c>
      <c r="E40" s="24">
        <v>2010</v>
      </c>
      <c r="F40" s="23" t="s">
        <v>75</v>
      </c>
      <c r="G40" s="46"/>
      <c r="H40" s="23">
        <v>43.2</v>
      </c>
      <c r="I40" s="23">
        <v>39.3</v>
      </c>
      <c r="J40" s="23">
        <v>50.2</v>
      </c>
      <c r="K40" s="23" t="s">
        <v>76</v>
      </c>
      <c r="L40" s="24">
        <v>2010</v>
      </c>
      <c r="N40" s="52">
        <v>0</v>
      </c>
    </row>
    <row r="41" spans="1:14" s="51" customFormat="1" ht="12.75">
      <c r="A41" s="22" t="s">
        <v>29</v>
      </c>
      <c r="B41" s="23">
        <v>30</v>
      </c>
      <c r="C41" s="23"/>
      <c r="D41" s="23"/>
      <c r="E41" s="24">
        <v>2008</v>
      </c>
      <c r="F41" s="23" t="s">
        <v>75</v>
      </c>
      <c r="G41" s="46"/>
      <c r="H41" s="23">
        <v>42.4</v>
      </c>
      <c r="I41" s="23"/>
      <c r="J41" s="23"/>
      <c r="K41" s="23" t="s">
        <v>76</v>
      </c>
      <c r="L41" s="24">
        <v>2008</v>
      </c>
      <c r="N41" s="52">
        <v>1</v>
      </c>
    </row>
    <row r="42" spans="1:14" s="51" customFormat="1" ht="12.75">
      <c r="A42" s="22" t="s">
        <v>35</v>
      </c>
      <c r="B42" s="23">
        <v>39.6</v>
      </c>
      <c r="C42" s="23"/>
      <c r="D42" s="23"/>
      <c r="E42" s="24">
        <v>2011</v>
      </c>
      <c r="F42" s="23" t="s">
        <v>75</v>
      </c>
      <c r="G42" s="46"/>
      <c r="H42" s="23">
        <v>62.6</v>
      </c>
      <c r="I42" s="23"/>
      <c r="J42" s="23"/>
      <c r="K42" s="23" t="s">
        <v>76</v>
      </c>
      <c r="L42" s="24">
        <v>2011</v>
      </c>
      <c r="N42" s="52">
        <v>1</v>
      </c>
    </row>
    <row r="43" spans="1:14" ht="12.75">
      <c r="A43" s="22" t="s">
        <v>15</v>
      </c>
      <c r="B43" s="23">
        <v>46.4</v>
      </c>
      <c r="C43" s="23"/>
      <c r="D43" s="23"/>
      <c r="E43" s="24">
        <v>2011</v>
      </c>
      <c r="F43" s="23" t="s">
        <v>75</v>
      </c>
      <c r="G43" s="46"/>
      <c r="H43" s="23">
        <v>56.1</v>
      </c>
      <c r="I43" s="23"/>
      <c r="J43" s="23"/>
      <c r="K43" s="23" t="s">
        <v>76</v>
      </c>
      <c r="L43" s="24">
        <v>2011</v>
      </c>
      <c r="M43" s="51"/>
      <c r="N43" s="51">
        <v>1</v>
      </c>
    </row>
    <row r="44" spans="1:14" ht="12.75">
      <c r="A44" s="60" t="s">
        <v>70</v>
      </c>
      <c r="B44" s="23">
        <v>46.918189943440055</v>
      </c>
      <c r="C44" s="23">
        <v>66.45814954420298</v>
      </c>
      <c r="D44" s="23">
        <v>26.057237447646504</v>
      </c>
      <c r="E44" s="24">
        <v>2008</v>
      </c>
      <c r="F44" s="23" t="s">
        <v>75</v>
      </c>
      <c r="G44" s="46"/>
      <c r="H44" s="23">
        <v>66.64852901166938</v>
      </c>
      <c r="I44" s="23">
        <v>79.43995788340125</v>
      </c>
      <c r="J44" s="23">
        <v>46.33389406818314</v>
      </c>
      <c r="K44" s="23" t="s">
        <v>76</v>
      </c>
      <c r="L44" s="24">
        <v>2008</v>
      </c>
      <c r="M44" s="51"/>
      <c r="N44" s="52">
        <v>1</v>
      </c>
    </row>
    <row r="45" spans="1:14" ht="12.75">
      <c r="A45" s="22" t="s">
        <v>18</v>
      </c>
      <c r="B45" s="23">
        <v>52.3</v>
      </c>
      <c r="C45" s="23"/>
      <c r="D45" s="23"/>
      <c r="E45" s="24">
        <v>2011</v>
      </c>
      <c r="F45" s="23" t="s">
        <v>75</v>
      </c>
      <c r="G45" s="46"/>
      <c r="H45" s="23">
        <v>75.7</v>
      </c>
      <c r="I45" s="23"/>
      <c r="J45" s="23"/>
      <c r="K45" s="23" t="s">
        <v>76</v>
      </c>
      <c r="L45" s="24">
        <v>2011</v>
      </c>
      <c r="M45" s="51"/>
      <c r="N45" s="52">
        <v>1</v>
      </c>
    </row>
    <row r="46" spans="1:14" ht="12.75">
      <c r="A46" s="22" t="s">
        <v>27</v>
      </c>
      <c r="B46" s="23">
        <v>53.7</v>
      </c>
      <c r="C46" s="23"/>
      <c r="D46" s="23"/>
      <c r="E46" s="24">
        <v>2009</v>
      </c>
      <c r="F46" s="23" t="s">
        <v>75</v>
      </c>
      <c r="G46" s="46"/>
      <c r="H46" s="23">
        <v>77.8</v>
      </c>
      <c r="I46" s="23"/>
      <c r="J46" s="23"/>
      <c r="K46" s="23" t="s">
        <v>76</v>
      </c>
      <c r="L46" s="24">
        <v>2009</v>
      </c>
      <c r="M46" s="51"/>
      <c r="N46" s="52">
        <v>1</v>
      </c>
    </row>
    <row r="47" spans="1:14" s="51" customFormat="1" ht="12.75">
      <c r="A47" s="26" t="s">
        <v>67</v>
      </c>
      <c r="B47" s="27">
        <v>56.6</v>
      </c>
      <c r="C47" s="27">
        <v>55.4</v>
      </c>
      <c r="D47" s="27">
        <v>57.8</v>
      </c>
      <c r="E47" s="28">
        <v>2011</v>
      </c>
      <c r="F47" s="27" t="s">
        <v>75</v>
      </c>
      <c r="G47" s="47"/>
      <c r="H47" s="27">
        <v>86.8</v>
      </c>
      <c r="I47" s="27">
        <v>75.8</v>
      </c>
      <c r="J47" s="27">
        <v>99.9</v>
      </c>
      <c r="K47" s="27" t="s">
        <v>76</v>
      </c>
      <c r="L47" s="28">
        <v>2011</v>
      </c>
      <c r="N47" s="52">
        <v>1</v>
      </c>
    </row>
    <row r="48" spans="1:14" ht="12.75">
      <c r="A48" s="60" t="s">
        <v>16</v>
      </c>
      <c r="B48" s="23">
        <v>64.2</v>
      </c>
      <c r="C48" s="23"/>
      <c r="D48" s="23"/>
      <c r="E48" s="24">
        <v>2011</v>
      </c>
      <c r="F48" s="23" t="s">
        <v>75</v>
      </c>
      <c r="G48" s="46"/>
      <c r="H48" s="23">
        <v>99</v>
      </c>
      <c r="I48" s="23"/>
      <c r="J48" s="23"/>
      <c r="K48" s="23" t="s">
        <v>76</v>
      </c>
      <c r="L48" s="24">
        <v>2011</v>
      </c>
      <c r="M48" s="51"/>
      <c r="N48" s="52">
        <v>1</v>
      </c>
    </row>
    <row r="49" spans="1:14" ht="12.75">
      <c r="A49" s="60" t="s">
        <v>9</v>
      </c>
      <c r="B49" s="23">
        <v>69.6</v>
      </c>
      <c r="C49" s="23">
        <v>74.5</v>
      </c>
      <c r="D49" s="23">
        <v>64.6</v>
      </c>
      <c r="E49" s="24">
        <v>2008</v>
      </c>
      <c r="F49" s="23" t="s">
        <v>75</v>
      </c>
      <c r="G49" s="46"/>
      <c r="H49" s="23">
        <v>88.8</v>
      </c>
      <c r="I49" s="23">
        <v>87.1</v>
      </c>
      <c r="J49" s="23">
        <v>90.9</v>
      </c>
      <c r="K49" s="23" t="s">
        <v>76</v>
      </c>
      <c r="L49" s="24">
        <v>2008</v>
      </c>
      <c r="M49" s="51"/>
      <c r="N49" s="52">
        <v>1</v>
      </c>
    </row>
    <row r="50" spans="1:14" ht="12.75">
      <c r="A50" s="22" t="s">
        <v>23</v>
      </c>
      <c r="B50" s="23">
        <v>69.8</v>
      </c>
      <c r="C50" s="23"/>
      <c r="D50" s="23"/>
      <c r="E50" s="24">
        <v>2011</v>
      </c>
      <c r="F50" s="23" t="s">
        <v>75</v>
      </c>
      <c r="G50" s="46"/>
      <c r="H50" s="23">
        <v>100</v>
      </c>
      <c r="I50" s="23"/>
      <c r="J50" s="23"/>
      <c r="K50" s="23" t="s">
        <v>76</v>
      </c>
      <c r="L50" s="24">
        <v>2011</v>
      </c>
      <c r="M50" s="51"/>
      <c r="N50" s="52">
        <v>0</v>
      </c>
    </row>
    <row r="51" spans="1:14" ht="12.75">
      <c r="A51" s="22" t="s">
        <v>26</v>
      </c>
      <c r="B51" s="23">
        <v>73.8</v>
      </c>
      <c r="C51" s="23"/>
      <c r="D51" s="23"/>
      <c r="E51" s="24">
        <v>2011</v>
      </c>
      <c r="F51" s="23" t="s">
        <v>75</v>
      </c>
      <c r="G51" s="46"/>
      <c r="H51" s="23">
        <v>94.1</v>
      </c>
      <c r="I51" s="23"/>
      <c r="J51" s="23"/>
      <c r="K51" s="23" t="s">
        <v>76</v>
      </c>
      <c r="L51" s="24">
        <v>2011</v>
      </c>
      <c r="M51" s="51"/>
      <c r="N51" s="52">
        <v>1</v>
      </c>
    </row>
    <row r="52" spans="1:14" ht="12.75">
      <c r="A52" s="22" t="s">
        <v>24</v>
      </c>
      <c r="B52" s="23">
        <v>84.9</v>
      </c>
      <c r="C52" s="23"/>
      <c r="D52" s="23"/>
      <c r="E52" s="24">
        <v>2010</v>
      </c>
      <c r="F52" s="23" t="s">
        <v>75</v>
      </c>
      <c r="G52" s="46"/>
      <c r="H52" s="23">
        <v>100</v>
      </c>
      <c r="I52" s="23"/>
      <c r="J52" s="23"/>
      <c r="K52" s="23" t="s">
        <v>76</v>
      </c>
      <c r="L52" s="24">
        <v>2010</v>
      </c>
      <c r="M52" s="51"/>
      <c r="N52" s="52">
        <v>1</v>
      </c>
    </row>
    <row r="53" spans="1:14" ht="12.75">
      <c r="A53" s="22" t="s">
        <v>34</v>
      </c>
      <c r="B53" s="23" t="s">
        <v>59</v>
      </c>
      <c r="C53" s="23"/>
      <c r="D53" s="23"/>
      <c r="E53" s="24"/>
      <c r="F53" s="23"/>
      <c r="G53" s="46"/>
      <c r="H53" s="23" t="s">
        <v>60</v>
      </c>
      <c r="I53" s="23"/>
      <c r="J53" s="23"/>
      <c r="K53" s="23"/>
      <c r="L53" s="24" t="s">
        <v>57</v>
      </c>
      <c r="M53" s="51"/>
      <c r="N53" s="52">
        <v>1</v>
      </c>
    </row>
    <row r="54" spans="1:14" ht="12.75">
      <c r="A54" s="22" t="s">
        <v>36</v>
      </c>
      <c r="B54" s="23" t="s">
        <v>59</v>
      </c>
      <c r="C54" s="23"/>
      <c r="D54" s="23"/>
      <c r="E54" s="24"/>
      <c r="F54" s="23"/>
      <c r="G54" s="46"/>
      <c r="H54" s="23" t="s">
        <v>60</v>
      </c>
      <c r="I54" s="23"/>
      <c r="J54" s="23"/>
      <c r="K54" s="23"/>
      <c r="L54" s="24" t="s">
        <v>57</v>
      </c>
      <c r="M54" s="51"/>
      <c r="N54" s="52">
        <v>0</v>
      </c>
    </row>
    <row r="55" spans="1:14" ht="12.75">
      <c r="A55" s="22" t="s">
        <v>38</v>
      </c>
      <c r="B55" s="23" t="s">
        <v>59</v>
      </c>
      <c r="C55" s="23"/>
      <c r="D55" s="23"/>
      <c r="E55" s="24"/>
      <c r="F55" s="23"/>
      <c r="G55" s="46"/>
      <c r="H55" s="23"/>
      <c r="I55" s="23"/>
      <c r="J55" s="23"/>
      <c r="K55" s="23"/>
      <c r="L55" s="24" t="s">
        <v>57</v>
      </c>
      <c r="M55" s="51"/>
      <c r="N55" s="52">
        <v>0</v>
      </c>
    </row>
    <row r="56" spans="1:14" ht="12.75">
      <c r="A56" s="22" t="s">
        <v>48</v>
      </c>
      <c r="B56" s="23" t="s">
        <v>59</v>
      </c>
      <c r="C56" s="23"/>
      <c r="D56" s="23"/>
      <c r="E56" s="24"/>
      <c r="F56" s="23"/>
      <c r="G56" s="46"/>
      <c r="H56" s="23" t="s">
        <v>60</v>
      </c>
      <c r="I56" s="23"/>
      <c r="J56" s="23"/>
      <c r="K56" s="23"/>
      <c r="L56" s="24" t="s">
        <v>57</v>
      </c>
      <c r="M56" s="51"/>
      <c r="N56" s="52">
        <v>1</v>
      </c>
    </row>
    <row r="57" spans="1:14" ht="12.75">
      <c r="A57" s="22" t="s">
        <v>53</v>
      </c>
      <c r="B57" s="23" t="s">
        <v>59</v>
      </c>
      <c r="C57" s="23"/>
      <c r="D57" s="23"/>
      <c r="E57" s="24"/>
      <c r="F57" s="23"/>
      <c r="G57" s="46"/>
      <c r="H57" s="23"/>
      <c r="I57" s="23"/>
      <c r="J57" s="23"/>
      <c r="K57" s="23"/>
      <c r="L57" s="24" t="s">
        <v>57</v>
      </c>
      <c r="M57" s="51"/>
      <c r="N57" s="52">
        <v>1</v>
      </c>
    </row>
    <row r="58" spans="1:14" ht="12.75">
      <c r="A58" s="43" t="s">
        <v>54</v>
      </c>
      <c r="B58" s="44" t="s">
        <v>59</v>
      </c>
      <c r="C58" s="44"/>
      <c r="D58" s="44"/>
      <c r="E58" s="45"/>
      <c r="F58" s="44"/>
      <c r="G58" s="46"/>
      <c r="H58" s="44" t="s">
        <v>60</v>
      </c>
      <c r="I58" s="44"/>
      <c r="J58" s="44"/>
      <c r="K58" s="44"/>
      <c r="L58" s="45" t="s">
        <v>57</v>
      </c>
      <c r="M58" s="51"/>
      <c r="N58" s="52">
        <v>1</v>
      </c>
    </row>
    <row r="59" spans="1:14" ht="12.75">
      <c r="A59" s="61" t="s">
        <v>71</v>
      </c>
      <c r="B59" s="29" t="s">
        <v>60</v>
      </c>
      <c r="C59" s="29"/>
      <c r="D59" s="29"/>
      <c r="E59" s="30"/>
      <c r="F59" s="29"/>
      <c r="G59" s="46"/>
      <c r="H59" s="29"/>
      <c r="I59" s="29"/>
      <c r="J59" s="29"/>
      <c r="K59" s="29"/>
      <c r="L59" s="30"/>
      <c r="M59" s="51"/>
      <c r="N59" s="52">
        <v>1</v>
      </c>
    </row>
    <row r="60" spans="1:6" ht="12">
      <c r="A60" s="2"/>
      <c r="B60" s="2"/>
      <c r="C60" s="2"/>
      <c r="D60" s="2"/>
      <c r="E60" s="2"/>
      <c r="F60" s="8"/>
    </row>
    <row r="61" spans="8:15" ht="13.5">
      <c r="H61" s="99" t="s">
        <v>182</v>
      </c>
      <c r="I61" s="94"/>
      <c r="J61" s="94"/>
      <c r="K61" s="94"/>
      <c r="L61" s="63"/>
      <c r="M61" s="51"/>
      <c r="N61" s="51"/>
      <c r="O61" s="51"/>
    </row>
    <row r="62" spans="1:15" ht="22.5">
      <c r="A62" s="92" t="s">
        <v>183</v>
      </c>
      <c r="B62" s="92"/>
      <c r="C62" s="90"/>
      <c r="D62" s="90"/>
      <c r="E62" s="90"/>
      <c r="F62" s="91"/>
      <c r="H62" s="64" t="s">
        <v>161</v>
      </c>
      <c r="I62" s="64" t="s">
        <v>58</v>
      </c>
      <c r="J62" s="64" t="s">
        <v>162</v>
      </c>
      <c r="K62" s="64" t="s">
        <v>163</v>
      </c>
      <c r="L62" s="65"/>
      <c r="M62" s="65"/>
      <c r="N62" s="51"/>
      <c r="O62" s="51"/>
    </row>
    <row r="63" spans="1:15" ht="12.75">
      <c r="A63" s="89"/>
      <c r="B63" s="89"/>
      <c r="C63" s="90"/>
      <c r="D63" s="90"/>
      <c r="E63" s="90"/>
      <c r="F63" s="91"/>
      <c r="H63" s="66">
        <f>SUMIF($L$5:$L$60,"=2012",$N$5:$N$60)</f>
        <v>2</v>
      </c>
      <c r="I63" s="67">
        <v>2012</v>
      </c>
      <c r="J63" s="68">
        <f>H63/$H$76*100</f>
        <v>4.651162790697675</v>
      </c>
      <c r="K63" s="68">
        <f>J63</f>
        <v>4.651162790697675</v>
      </c>
      <c r="L63" s="51"/>
      <c r="M63" s="51"/>
      <c r="N63" s="69"/>
      <c r="O63" s="69"/>
    </row>
    <row r="64" spans="1:15" ht="12.75">
      <c r="A64" s="70"/>
      <c r="B64" s="70"/>
      <c r="C64" s="13"/>
      <c r="D64" s="13"/>
      <c r="E64" s="13"/>
      <c r="F64" s="71"/>
      <c r="H64" s="66">
        <f>SUMIF($L$5:$L$60,"=2011",$N$5:$N$60)</f>
        <v>16</v>
      </c>
      <c r="I64" s="66">
        <v>2011</v>
      </c>
      <c r="J64" s="72">
        <f>H64/$H$76*100</f>
        <v>37.2093023255814</v>
      </c>
      <c r="K64" s="72">
        <f>K63+J64</f>
        <v>41.86046511627907</v>
      </c>
      <c r="L64" s="51"/>
      <c r="M64" s="51"/>
      <c r="N64" s="69"/>
      <c r="O64" s="69"/>
    </row>
    <row r="65" spans="1:15" ht="12.75">
      <c r="A65" s="70"/>
      <c r="B65" s="70"/>
      <c r="C65" s="13"/>
      <c r="D65" s="13"/>
      <c r="E65" s="13"/>
      <c r="F65" s="71"/>
      <c r="H65" s="66">
        <f>SUMIF($L$5:$L$60,"=2010",$N$5:$N$60)</f>
        <v>13</v>
      </c>
      <c r="I65" s="66">
        <v>2010</v>
      </c>
      <c r="J65" s="72">
        <f aca="true" t="shared" si="0" ref="J65:J75">H65/$H$76*100</f>
        <v>30.23255813953488</v>
      </c>
      <c r="K65" s="72">
        <f aca="true" t="shared" si="1" ref="K65:K75">K64+J65</f>
        <v>72.09302325581396</v>
      </c>
      <c r="L65" s="51"/>
      <c r="M65" s="51"/>
      <c r="N65" s="69"/>
      <c r="O65" s="69"/>
    </row>
    <row r="66" spans="1:15" ht="12.75">
      <c r="A66" s="70"/>
      <c r="B66" s="70"/>
      <c r="C66" s="13"/>
      <c r="D66" s="13"/>
      <c r="E66" s="13"/>
      <c r="F66" s="71"/>
      <c r="H66" s="66">
        <f>SUMIF($L$5:$L$60,"=2009",$N$5:$N$60)</f>
        <v>5</v>
      </c>
      <c r="I66" s="66">
        <v>2009</v>
      </c>
      <c r="J66" s="72">
        <f t="shared" si="0"/>
        <v>11.627906976744185</v>
      </c>
      <c r="K66" s="72">
        <f t="shared" si="1"/>
        <v>83.72093023255815</v>
      </c>
      <c r="L66" s="51"/>
      <c r="M66" s="51"/>
      <c r="N66" s="69"/>
      <c r="O66" s="69"/>
    </row>
    <row r="67" spans="1:15" ht="12.75">
      <c r="A67" s="70"/>
      <c r="B67" s="70"/>
      <c r="C67" s="13"/>
      <c r="D67" s="13"/>
      <c r="E67" s="13"/>
      <c r="F67" s="71"/>
      <c r="H67" s="66">
        <f>SUMIF($L$5:$L$60,"=2008",$N$5:$N$60)</f>
        <v>5</v>
      </c>
      <c r="I67" s="66">
        <v>2008</v>
      </c>
      <c r="J67" s="72">
        <f t="shared" si="0"/>
        <v>11.627906976744185</v>
      </c>
      <c r="K67" s="72">
        <f t="shared" si="1"/>
        <v>95.34883720930233</v>
      </c>
      <c r="L67" s="51"/>
      <c r="M67" s="51"/>
      <c r="N67" s="69"/>
      <c r="O67" s="69"/>
    </row>
    <row r="68" spans="1:15" ht="12.75">
      <c r="A68" s="70"/>
      <c r="B68" s="70"/>
      <c r="C68" s="13"/>
      <c r="D68" s="13"/>
      <c r="E68" s="13"/>
      <c r="F68" s="71"/>
      <c r="H68" s="66">
        <f>SUMIF($L$5:$L$60,"=2007",$N$5:$N$60)</f>
        <v>1</v>
      </c>
      <c r="I68" s="66">
        <v>2007</v>
      </c>
      <c r="J68" s="72">
        <f t="shared" si="0"/>
        <v>2.3255813953488373</v>
      </c>
      <c r="K68" s="72">
        <f t="shared" si="1"/>
        <v>97.67441860465117</v>
      </c>
      <c r="L68" s="51"/>
      <c r="M68" s="51"/>
      <c r="N68" s="69"/>
      <c r="O68" s="69"/>
    </row>
    <row r="69" spans="1:15" ht="12.75">
      <c r="A69" s="70"/>
      <c r="B69" s="70"/>
      <c r="C69" s="13"/>
      <c r="D69" s="13"/>
      <c r="E69" s="13"/>
      <c r="F69" s="71"/>
      <c r="H69" s="66">
        <f>SUMIF($L$5:$L$60,"=2006",$N$5:$N$60)</f>
        <v>1</v>
      </c>
      <c r="I69" s="66">
        <v>2006</v>
      </c>
      <c r="J69" s="72">
        <f t="shared" si="0"/>
        <v>2.3255813953488373</v>
      </c>
      <c r="K69" s="72">
        <f t="shared" si="1"/>
        <v>100</v>
      </c>
      <c r="L69" s="51"/>
      <c r="M69" s="51"/>
      <c r="N69" s="69"/>
      <c r="O69" s="69"/>
    </row>
    <row r="70" spans="1:15" ht="12.75">
      <c r="A70" s="70"/>
      <c r="B70" s="70"/>
      <c r="C70" s="13"/>
      <c r="D70" s="13"/>
      <c r="E70" s="13"/>
      <c r="F70" s="71"/>
      <c r="H70" s="66">
        <f>SUMIF($L$5:$L$60,"=2005",$N$5:$N$60)</f>
        <v>0</v>
      </c>
      <c r="I70" s="66">
        <v>2005</v>
      </c>
      <c r="J70" s="72">
        <f t="shared" si="0"/>
        <v>0</v>
      </c>
      <c r="K70" s="72">
        <f t="shared" si="1"/>
        <v>100</v>
      </c>
      <c r="L70" s="51"/>
      <c r="M70" s="51"/>
      <c r="N70" s="69"/>
      <c r="O70" s="69"/>
    </row>
    <row r="71" spans="1:15" ht="12.75">
      <c r="A71" s="70"/>
      <c r="B71" s="70"/>
      <c r="C71" s="13"/>
      <c r="D71" s="13"/>
      <c r="E71" s="13"/>
      <c r="F71" s="71"/>
      <c r="H71" s="66">
        <f>SUMIF($L$5:$L$60,"=2004",$N$5:$N$60)</f>
        <v>0</v>
      </c>
      <c r="I71" s="66">
        <v>2004</v>
      </c>
      <c r="J71" s="72">
        <f t="shared" si="0"/>
        <v>0</v>
      </c>
      <c r="K71" s="72">
        <f t="shared" si="1"/>
        <v>100</v>
      </c>
      <c r="L71" s="51"/>
      <c r="M71" s="51"/>
      <c r="N71" s="69"/>
      <c r="O71" s="69"/>
    </row>
    <row r="72" spans="1:15" ht="12.75">
      <c r="A72" s="70"/>
      <c r="B72" s="70"/>
      <c r="C72" s="13"/>
      <c r="D72" s="13"/>
      <c r="E72" s="13"/>
      <c r="F72" s="71"/>
      <c r="H72" s="66">
        <f>SUMIF($L$5:$L$60,"=2003",$N$5:$N$60)</f>
        <v>0</v>
      </c>
      <c r="I72" s="66">
        <v>2003</v>
      </c>
      <c r="J72" s="72">
        <f t="shared" si="0"/>
        <v>0</v>
      </c>
      <c r="K72" s="72">
        <f t="shared" si="1"/>
        <v>100</v>
      </c>
      <c r="L72" s="51"/>
      <c r="M72" s="51"/>
      <c r="N72" s="69"/>
      <c r="O72" s="69"/>
    </row>
    <row r="73" spans="1:15" ht="12.75">
      <c r="A73" s="70"/>
      <c r="B73" s="70"/>
      <c r="C73" s="13"/>
      <c r="D73" s="13"/>
      <c r="E73" s="13"/>
      <c r="F73" s="71"/>
      <c r="H73" s="66">
        <f>SUMIF($L$5:$L$60,"=2002",$N$5:$N$60)</f>
        <v>0</v>
      </c>
      <c r="I73" s="66">
        <v>2002</v>
      </c>
      <c r="J73" s="72">
        <f t="shared" si="0"/>
        <v>0</v>
      </c>
      <c r="K73" s="72">
        <f t="shared" si="1"/>
        <v>100</v>
      </c>
      <c r="L73" s="51"/>
      <c r="M73" s="51"/>
      <c r="N73" s="69"/>
      <c r="O73" s="69"/>
    </row>
    <row r="74" spans="1:15" ht="12.75">
      <c r="A74" s="70"/>
      <c r="B74" s="70"/>
      <c r="C74" s="13"/>
      <c r="D74" s="13"/>
      <c r="E74" s="13"/>
      <c r="F74" s="71"/>
      <c r="H74" s="66">
        <f>SUMIF($L$5:$L$60,"=2001",$N$5:$N$60)</f>
        <v>0</v>
      </c>
      <c r="I74" s="66">
        <v>2001</v>
      </c>
      <c r="J74" s="72">
        <f t="shared" si="0"/>
        <v>0</v>
      </c>
      <c r="K74" s="72">
        <f t="shared" si="1"/>
        <v>100</v>
      </c>
      <c r="L74" s="51"/>
      <c r="M74" s="51"/>
      <c r="N74" s="69"/>
      <c r="O74" s="69"/>
    </row>
    <row r="75" spans="1:15" ht="12.75">
      <c r="A75" s="70"/>
      <c r="B75" s="70"/>
      <c r="C75" s="13"/>
      <c r="D75" s="13"/>
      <c r="E75" s="13"/>
      <c r="F75" s="71"/>
      <c r="H75" s="66">
        <f>SUMIF($L$5:$L$60,"=2000",$N$5:$N$60)</f>
        <v>0</v>
      </c>
      <c r="I75" s="73">
        <v>2000</v>
      </c>
      <c r="J75" s="72">
        <f t="shared" si="0"/>
        <v>0</v>
      </c>
      <c r="K75" s="74">
        <f t="shared" si="1"/>
        <v>100</v>
      </c>
      <c r="L75" s="51"/>
      <c r="M75" s="51"/>
      <c r="N75" s="69"/>
      <c r="O75" s="69"/>
    </row>
    <row r="76" spans="1:15" ht="12.75">
      <c r="A76" s="70"/>
      <c r="B76" s="70"/>
      <c r="C76" s="13"/>
      <c r="D76" s="13"/>
      <c r="E76" s="13"/>
      <c r="F76" s="71"/>
      <c r="H76" s="75">
        <f>SUM(H63:H75)</f>
        <v>43</v>
      </c>
      <c r="I76" s="76"/>
      <c r="J76" s="75">
        <f>SUM(J63:J75)</f>
        <v>100</v>
      </c>
      <c r="K76" s="76"/>
      <c r="L76" s="77"/>
      <c r="M76" s="51"/>
      <c r="N76" s="77"/>
      <c r="O76" s="51"/>
    </row>
    <row r="77" spans="1:6" ht="12.75">
      <c r="A77" s="70"/>
      <c r="B77" s="70"/>
      <c r="C77" s="13"/>
      <c r="D77" s="13"/>
      <c r="E77" s="13"/>
      <c r="F77" s="71"/>
    </row>
    <row r="78" spans="1:6" ht="12.75">
      <c r="A78" s="70"/>
      <c r="B78" s="70"/>
      <c r="C78" s="13"/>
      <c r="D78" s="13"/>
      <c r="E78" s="13"/>
      <c r="F78" s="71"/>
    </row>
    <row r="79" spans="1:6" ht="12.75">
      <c r="A79" s="70"/>
      <c r="B79" s="70"/>
      <c r="C79" s="13"/>
      <c r="D79" s="13"/>
      <c r="E79" s="13"/>
      <c r="F79" s="71"/>
    </row>
    <row r="80" spans="1:6" ht="12.75" hidden="1">
      <c r="A80" s="70"/>
      <c r="B80" s="70"/>
      <c r="C80" s="13"/>
      <c r="D80" s="13"/>
      <c r="E80" s="13"/>
      <c r="F80" s="71"/>
    </row>
    <row r="81" spans="1:6" ht="12.75" hidden="1">
      <c r="A81" s="70"/>
      <c r="B81" s="70"/>
      <c r="C81" s="13"/>
      <c r="D81" s="13"/>
      <c r="E81" s="13"/>
      <c r="F81" s="71"/>
    </row>
    <row r="82" spans="1:6" ht="12.75" hidden="1">
      <c r="A82" s="70"/>
      <c r="B82" s="70"/>
      <c r="C82" s="13"/>
      <c r="D82" s="13"/>
      <c r="E82" s="13"/>
      <c r="F82" s="71"/>
    </row>
    <row r="83" spans="1:6" ht="12.75" hidden="1">
      <c r="A83" s="70"/>
      <c r="B83" s="70"/>
      <c r="C83" s="13"/>
      <c r="D83" s="13"/>
      <c r="E83" s="13"/>
      <c r="F83" s="71"/>
    </row>
    <row r="84" spans="1:6" ht="12.75" hidden="1">
      <c r="A84" s="70"/>
      <c r="B84" s="70"/>
      <c r="C84" s="13"/>
      <c r="D84" s="13"/>
      <c r="E84" s="13"/>
      <c r="F84" s="71"/>
    </row>
    <row r="85" spans="1:6" ht="12.75" hidden="1">
      <c r="A85" s="70"/>
      <c r="B85" s="70"/>
      <c r="C85" s="13"/>
      <c r="D85" s="13"/>
      <c r="E85" s="13"/>
      <c r="F85" s="71"/>
    </row>
    <row r="86" spans="1:6" ht="12.75" hidden="1">
      <c r="A86" s="70"/>
      <c r="B86" s="70"/>
      <c r="C86" s="13"/>
      <c r="D86" s="13"/>
      <c r="E86" s="13"/>
      <c r="F86" s="71"/>
    </row>
    <row r="87" spans="1:6" ht="12.75" hidden="1">
      <c r="A87" s="70"/>
      <c r="B87" s="70"/>
      <c r="C87" s="13"/>
      <c r="D87" s="13"/>
      <c r="E87" s="13"/>
      <c r="F87" s="71"/>
    </row>
    <row r="88" spans="1:6" ht="12.75" hidden="1">
      <c r="A88" s="70"/>
      <c r="B88" s="70"/>
      <c r="C88" s="13"/>
      <c r="D88" s="13"/>
      <c r="E88" s="13"/>
      <c r="F88" s="71"/>
    </row>
    <row r="89" spans="1:6" ht="12.75" hidden="1">
      <c r="A89" s="70"/>
      <c r="B89" s="70"/>
      <c r="C89" s="13"/>
      <c r="D89" s="13"/>
      <c r="E89" s="13"/>
      <c r="F89" s="71"/>
    </row>
    <row r="90" spans="1:6" ht="12.75" hidden="1">
      <c r="A90" s="70"/>
      <c r="B90" s="70"/>
      <c r="C90" s="13"/>
      <c r="D90" s="13"/>
      <c r="E90" s="13"/>
      <c r="F90" s="71"/>
    </row>
    <row r="91" spans="1:6" ht="12.75" hidden="1">
      <c r="A91" s="70"/>
      <c r="B91" s="70"/>
      <c r="C91" s="13"/>
      <c r="D91" s="13"/>
      <c r="E91" s="13"/>
      <c r="F91" s="71"/>
    </row>
    <row r="92" spans="1:6" ht="12.75" hidden="1">
      <c r="A92" s="70"/>
      <c r="B92" s="70"/>
      <c r="C92" s="13"/>
      <c r="D92" s="13"/>
      <c r="E92" s="13"/>
      <c r="F92" s="71"/>
    </row>
    <row r="93" spans="1:6" ht="12.75" hidden="1">
      <c r="A93" s="70"/>
      <c r="B93" s="70"/>
      <c r="C93" s="13"/>
      <c r="D93" s="13"/>
      <c r="E93" s="13"/>
      <c r="F93" s="71"/>
    </row>
    <row r="94" spans="1:6" ht="12.75" hidden="1">
      <c r="A94" s="70"/>
      <c r="B94" s="70"/>
      <c r="C94" s="13"/>
      <c r="D94" s="13"/>
      <c r="E94" s="13"/>
      <c r="F94" s="71"/>
    </row>
    <row r="95" spans="1:6" ht="12.75" hidden="1">
      <c r="A95" s="70"/>
      <c r="B95" s="70"/>
      <c r="C95" s="13"/>
      <c r="D95" s="13"/>
      <c r="E95" s="13"/>
      <c r="F95" s="71"/>
    </row>
    <row r="96" spans="1:6" ht="12.75" hidden="1">
      <c r="A96" s="70"/>
      <c r="B96" s="70"/>
      <c r="C96" s="13"/>
      <c r="D96" s="13"/>
      <c r="E96" s="13"/>
      <c r="F96" s="71"/>
    </row>
  </sheetData>
  <mergeCells count="6">
    <mergeCell ref="A63:F63"/>
    <mergeCell ref="A62:F62"/>
    <mergeCell ref="A1:F1"/>
    <mergeCell ref="B3:F3"/>
    <mergeCell ref="H3:K3"/>
    <mergeCell ref="H61:K61"/>
  </mergeCells>
  <printOptions/>
  <pageMargins left="0.4330708661417323" right="0.42" top="0.7480314960629921" bottom="0.7480314960629921" header="0.31496062992125984" footer="0.3149606299212598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C91"/>
  <sheetViews>
    <sheetView workbookViewId="0" topLeftCell="A1">
      <selection activeCell="B58" sqref="B58"/>
    </sheetView>
  </sheetViews>
  <sheetFormatPr defaultColWidth="0" defaultRowHeight="12.75" zeroHeight="1"/>
  <cols>
    <col min="1" max="1" width="2.28125" style="4" customWidth="1"/>
    <col min="2" max="2" width="19.421875" style="10" customWidth="1"/>
    <col min="3" max="3" width="85.00390625" style="15" customWidth="1"/>
    <col min="4" max="4" width="3.8515625" style="4" customWidth="1"/>
    <col min="5" max="16384" width="11.421875" style="4" hidden="1" customWidth="1"/>
  </cols>
  <sheetData>
    <row r="1" spans="1:3" ht="15.75">
      <c r="A1" s="48" t="s">
        <v>73</v>
      </c>
      <c r="B1" s="49"/>
      <c r="C1" s="50"/>
    </row>
    <row r="2" ht="12.75"/>
    <row r="3" spans="1:3" ht="14.25">
      <c r="A3" s="6" t="s">
        <v>61</v>
      </c>
      <c r="B3" s="11"/>
      <c r="C3" s="9"/>
    </row>
    <row r="4" spans="2:3" ht="48">
      <c r="B4" s="41" t="s">
        <v>7</v>
      </c>
      <c r="C4" s="42" t="s">
        <v>172</v>
      </c>
    </row>
    <row r="5" spans="2:3" ht="24">
      <c r="B5" s="41" t="s">
        <v>8</v>
      </c>
      <c r="C5" s="42" t="s">
        <v>123</v>
      </c>
    </row>
    <row r="6" spans="2:3" ht="24">
      <c r="B6" s="41" t="s">
        <v>9</v>
      </c>
      <c r="C6" s="42" t="s">
        <v>134</v>
      </c>
    </row>
    <row r="7" spans="2:3" ht="48">
      <c r="B7" s="41" t="s">
        <v>10</v>
      </c>
      <c r="C7" s="42" t="s">
        <v>173</v>
      </c>
    </row>
    <row r="8" spans="2:3" ht="15">
      <c r="B8" s="41" t="s">
        <v>11</v>
      </c>
      <c r="C8" s="42" t="s">
        <v>128</v>
      </c>
    </row>
    <row r="9" spans="2:3" ht="36">
      <c r="B9" s="41" t="s">
        <v>12</v>
      </c>
      <c r="C9" s="42" t="s">
        <v>175</v>
      </c>
    </row>
    <row r="10" spans="2:3" ht="36">
      <c r="B10" s="41" t="s">
        <v>13</v>
      </c>
      <c r="C10" s="42" t="s">
        <v>155</v>
      </c>
    </row>
    <row r="11" spans="2:3" ht="15">
      <c r="B11" s="41" t="s">
        <v>14</v>
      </c>
      <c r="C11" s="42" t="s">
        <v>138</v>
      </c>
    </row>
    <row r="12" spans="2:3" ht="96">
      <c r="B12" s="41" t="s">
        <v>15</v>
      </c>
      <c r="C12" s="42" t="s">
        <v>157</v>
      </c>
    </row>
    <row r="13" spans="2:3" ht="24">
      <c r="B13" s="41" t="s">
        <v>16</v>
      </c>
      <c r="C13" s="42" t="s">
        <v>135</v>
      </c>
    </row>
    <row r="14" spans="2:3" ht="24">
      <c r="B14" s="41" t="s">
        <v>17</v>
      </c>
      <c r="C14" s="42" t="s">
        <v>124</v>
      </c>
    </row>
    <row r="15" spans="2:3" ht="60">
      <c r="B15" s="41" t="s">
        <v>18</v>
      </c>
      <c r="C15" s="42" t="s">
        <v>166</v>
      </c>
    </row>
    <row r="16" spans="2:3" ht="24">
      <c r="B16" s="41" t="s">
        <v>19</v>
      </c>
      <c r="C16" s="42" t="s">
        <v>139</v>
      </c>
    </row>
    <row r="17" spans="2:3" ht="15">
      <c r="B17" s="41" t="s">
        <v>20</v>
      </c>
      <c r="C17" s="42" t="s">
        <v>140</v>
      </c>
    </row>
    <row r="18" spans="2:3" ht="36">
      <c r="B18" s="41" t="s">
        <v>21</v>
      </c>
      <c r="C18" s="42" t="s">
        <v>164</v>
      </c>
    </row>
    <row r="19" spans="2:3" ht="72">
      <c r="B19" s="41" t="s">
        <v>22</v>
      </c>
      <c r="C19" s="42" t="s">
        <v>170</v>
      </c>
    </row>
    <row r="20" spans="2:3" ht="36">
      <c r="B20" s="41" t="s">
        <v>23</v>
      </c>
      <c r="C20" s="42" t="s">
        <v>165</v>
      </c>
    </row>
    <row r="21" spans="2:3" ht="15">
      <c r="B21" s="41" t="s">
        <v>24</v>
      </c>
      <c r="C21" s="42" t="s">
        <v>129</v>
      </c>
    </row>
    <row r="22" spans="2:3" ht="24">
      <c r="B22" s="41" t="s">
        <v>25</v>
      </c>
      <c r="C22" s="42" t="s">
        <v>125</v>
      </c>
    </row>
    <row r="23" spans="2:3" ht="60">
      <c r="B23" s="41" t="s">
        <v>26</v>
      </c>
      <c r="C23" s="42" t="s">
        <v>130</v>
      </c>
    </row>
    <row r="24" spans="2:3" ht="24">
      <c r="B24" s="41" t="s">
        <v>27</v>
      </c>
      <c r="C24" s="42" t="s">
        <v>131</v>
      </c>
    </row>
    <row r="25" spans="2:3" ht="48">
      <c r="B25" s="41" t="s">
        <v>28</v>
      </c>
      <c r="C25" s="42" t="s">
        <v>181</v>
      </c>
    </row>
    <row r="26" spans="2:3" ht="48">
      <c r="B26" s="41" t="s">
        <v>29</v>
      </c>
      <c r="C26" s="42" t="s">
        <v>169</v>
      </c>
    </row>
    <row r="27" spans="2:3" ht="30">
      <c r="B27" s="41" t="s">
        <v>30</v>
      </c>
      <c r="C27" s="42" t="s">
        <v>178</v>
      </c>
    </row>
    <row r="28" spans="2:3" ht="15">
      <c r="B28" s="41" t="s">
        <v>31</v>
      </c>
      <c r="C28" s="42" t="s">
        <v>141</v>
      </c>
    </row>
    <row r="29" spans="2:3" ht="15">
      <c r="B29" s="41" t="s">
        <v>32</v>
      </c>
      <c r="C29" s="42" t="s">
        <v>147</v>
      </c>
    </row>
    <row r="30" spans="2:3" ht="36">
      <c r="B30" s="41" t="s">
        <v>33</v>
      </c>
      <c r="C30" s="42" t="s">
        <v>167</v>
      </c>
    </row>
    <row r="31" spans="2:3" ht="15">
      <c r="B31" s="41" t="s">
        <v>34</v>
      </c>
      <c r="C31" s="42" t="s">
        <v>60</v>
      </c>
    </row>
    <row r="32" spans="2:3" ht="24">
      <c r="B32" s="41" t="s">
        <v>35</v>
      </c>
      <c r="C32" s="42" t="s">
        <v>156</v>
      </c>
    </row>
    <row r="33" spans="2:3" ht="15">
      <c r="B33" s="41" t="s">
        <v>36</v>
      </c>
      <c r="C33" s="42" t="s">
        <v>60</v>
      </c>
    </row>
    <row r="34" spans="2:3" ht="15">
      <c r="B34" s="41" t="s">
        <v>37</v>
      </c>
      <c r="C34" s="42" t="s">
        <v>127</v>
      </c>
    </row>
    <row r="35" spans="2:3" ht="15">
      <c r="B35" s="41" t="s">
        <v>38</v>
      </c>
      <c r="C35" s="42" t="s">
        <v>60</v>
      </c>
    </row>
    <row r="36" spans="2:3" ht="36">
      <c r="B36" s="41" t="s">
        <v>39</v>
      </c>
      <c r="C36" s="42" t="s">
        <v>142</v>
      </c>
    </row>
    <row r="37" spans="2:3" ht="24">
      <c r="B37" s="41" t="s">
        <v>40</v>
      </c>
      <c r="C37" s="42" t="s">
        <v>132</v>
      </c>
    </row>
    <row r="38" spans="2:3" ht="15">
      <c r="B38" s="41" t="s">
        <v>71</v>
      </c>
      <c r="C38" s="42" t="s">
        <v>60</v>
      </c>
    </row>
    <row r="39" spans="2:3" ht="15">
      <c r="B39" s="41" t="s">
        <v>41</v>
      </c>
      <c r="C39" s="42" t="s">
        <v>127</v>
      </c>
    </row>
    <row r="40" spans="2:3" ht="72">
      <c r="B40" s="41" t="s">
        <v>42</v>
      </c>
      <c r="C40" s="42" t="s">
        <v>180</v>
      </c>
    </row>
    <row r="41" spans="2:3" ht="48">
      <c r="B41" s="41" t="s">
        <v>171</v>
      </c>
      <c r="C41" s="42" t="s">
        <v>172</v>
      </c>
    </row>
    <row r="42" spans="2:3" ht="15">
      <c r="B42" s="41" t="s">
        <v>43</v>
      </c>
      <c r="C42" s="42" t="s">
        <v>137</v>
      </c>
    </row>
    <row r="43" spans="2:3" ht="15">
      <c r="B43" s="41" t="s">
        <v>44</v>
      </c>
      <c r="C43" s="42" t="s">
        <v>133</v>
      </c>
    </row>
    <row r="44" spans="2:3" ht="24">
      <c r="B44" s="41" t="s">
        <v>45</v>
      </c>
      <c r="C44" s="42" t="s">
        <v>143</v>
      </c>
    </row>
    <row r="45" spans="2:3" ht="15">
      <c r="B45" s="41" t="s">
        <v>70</v>
      </c>
      <c r="C45" s="42" t="s">
        <v>136</v>
      </c>
    </row>
    <row r="46" spans="2:3" ht="144">
      <c r="B46" s="41" t="s">
        <v>46</v>
      </c>
      <c r="C46" s="42" t="s">
        <v>179</v>
      </c>
    </row>
    <row r="47" spans="2:3" ht="15">
      <c r="B47" s="41" t="s">
        <v>47</v>
      </c>
      <c r="C47" s="42" t="s">
        <v>144</v>
      </c>
    </row>
    <row r="48" spans="2:3" ht="36">
      <c r="B48" s="41" t="s">
        <v>67</v>
      </c>
      <c r="C48" s="42" t="s">
        <v>158</v>
      </c>
    </row>
    <row r="49" spans="2:3" ht="24">
      <c r="B49" s="41" t="s">
        <v>48</v>
      </c>
      <c r="C49" s="42" t="s">
        <v>126</v>
      </c>
    </row>
    <row r="50" spans="2:3" ht="24">
      <c r="B50" s="41" t="s">
        <v>49</v>
      </c>
      <c r="C50" s="42" t="s">
        <v>159</v>
      </c>
    </row>
    <row r="51" spans="2:3" ht="24">
      <c r="B51" s="41" t="s">
        <v>50</v>
      </c>
      <c r="C51" s="42" t="s">
        <v>145</v>
      </c>
    </row>
    <row r="52" spans="2:3" ht="48">
      <c r="B52" s="41" t="s">
        <v>51</v>
      </c>
      <c r="C52" s="42" t="s">
        <v>160</v>
      </c>
    </row>
    <row r="53" spans="2:3" ht="15">
      <c r="B53" s="41" t="s">
        <v>53</v>
      </c>
      <c r="C53" s="42" t="s">
        <v>60</v>
      </c>
    </row>
    <row r="54" spans="2:3" ht="24">
      <c r="B54" s="41" t="s">
        <v>54</v>
      </c>
      <c r="C54" s="42" t="s">
        <v>126</v>
      </c>
    </row>
    <row r="55" spans="2:3" ht="48">
      <c r="B55" s="41" t="s">
        <v>55</v>
      </c>
      <c r="C55" s="42" t="s">
        <v>168</v>
      </c>
    </row>
    <row r="56" spans="2:3" ht="24">
      <c r="B56" s="41" t="s">
        <v>56</v>
      </c>
      <c r="C56" s="42" t="s">
        <v>146</v>
      </c>
    </row>
    <row r="57" spans="2:3" ht="36">
      <c r="B57" s="41" t="s">
        <v>176</v>
      </c>
      <c r="C57" s="42" t="s">
        <v>177</v>
      </c>
    </row>
    <row r="58" spans="2:3" ht="24">
      <c r="B58" s="41" t="s">
        <v>2</v>
      </c>
      <c r="C58" s="42" t="s">
        <v>174</v>
      </c>
    </row>
    <row r="59" spans="2:3" ht="12">
      <c r="B59" s="12"/>
      <c r="C59" s="16"/>
    </row>
    <row r="60" ht="12.75"/>
    <row r="61" spans="1:3" ht="12.75">
      <c r="A61" s="101" t="s">
        <v>64</v>
      </c>
      <c r="B61" s="102"/>
      <c r="C61" s="102"/>
    </row>
    <row r="62" spans="1:3" ht="12.75">
      <c r="A62" s="103" t="s">
        <v>63</v>
      </c>
      <c r="B62" s="103"/>
      <c r="C62" s="103"/>
    </row>
    <row r="63" spans="1:3" ht="12.75">
      <c r="A63" s="103" t="s">
        <v>62</v>
      </c>
      <c r="B63" s="103"/>
      <c r="C63" s="103"/>
    </row>
    <row r="64" spans="1:3" ht="12.75">
      <c r="A64" s="1"/>
      <c r="B64" s="13"/>
      <c r="C64" s="17"/>
    </row>
    <row r="65" spans="1:3" ht="17.25" customHeight="1">
      <c r="A65" s="106" t="s">
        <v>3</v>
      </c>
      <c r="B65" s="107"/>
      <c r="C65" s="107"/>
    </row>
    <row r="66" spans="1:3" ht="102" customHeight="1">
      <c r="A66" s="100" t="s">
        <v>4</v>
      </c>
      <c r="B66" s="104"/>
      <c r="C66" s="104"/>
    </row>
    <row r="67" spans="1:3" ht="23.25" customHeight="1">
      <c r="A67" s="105" t="s">
        <v>66</v>
      </c>
      <c r="B67" s="104"/>
      <c r="C67" s="104"/>
    </row>
    <row r="68" spans="1:3" ht="12.75">
      <c r="A68" s="108" t="s">
        <v>65</v>
      </c>
      <c r="B68" s="104"/>
      <c r="C68" s="104"/>
    </row>
    <row r="69" spans="1:3" ht="135.75" customHeight="1">
      <c r="A69" s="100" t="s">
        <v>5</v>
      </c>
      <c r="B69" s="104"/>
      <c r="C69" s="104"/>
    </row>
    <row r="70" spans="1:3" ht="12.75">
      <c r="A70" s="1"/>
      <c r="B70" s="13"/>
      <c r="C70" s="17"/>
    </row>
    <row r="71" spans="1:3" ht="202.5" customHeight="1">
      <c r="A71" s="100" t="s">
        <v>6</v>
      </c>
      <c r="B71" s="100"/>
      <c r="C71" s="100"/>
    </row>
    <row r="72" spans="1:3" ht="12.75">
      <c r="A72" s="7"/>
      <c r="B72" s="13"/>
      <c r="C72" s="17"/>
    </row>
    <row r="73" spans="1:3" ht="12.75" hidden="1">
      <c r="A73" s="5"/>
      <c r="B73" s="14"/>
      <c r="C73" s="18"/>
    </row>
    <row r="74" spans="1:3" ht="12.75" hidden="1">
      <c r="A74" s="5"/>
      <c r="B74" s="14"/>
      <c r="C74" s="18"/>
    </row>
    <row r="75" spans="1:3" ht="12.75" hidden="1">
      <c r="A75" s="5"/>
      <c r="B75" s="14"/>
      <c r="C75" s="18"/>
    </row>
    <row r="76" spans="1:3" ht="12.75" hidden="1">
      <c r="A76" s="5"/>
      <c r="B76" s="14"/>
      <c r="C76" s="18"/>
    </row>
    <row r="77" spans="1:3" ht="12.75" hidden="1">
      <c r="A77" s="5"/>
      <c r="B77" s="14"/>
      <c r="C77" s="18"/>
    </row>
    <row r="78" spans="1:3" ht="12.75" hidden="1">
      <c r="A78" s="5"/>
      <c r="B78" s="14"/>
      <c r="C78" s="18"/>
    </row>
    <row r="79" spans="1:3" ht="12.75" hidden="1">
      <c r="A79" s="5"/>
      <c r="B79" s="14"/>
      <c r="C79" s="18"/>
    </row>
    <row r="80" spans="1:3" ht="12.75" hidden="1">
      <c r="A80" s="5"/>
      <c r="B80" s="14"/>
      <c r="C80" s="18"/>
    </row>
    <row r="81" spans="1:3" ht="12.75" hidden="1">
      <c r="A81" s="5"/>
      <c r="B81" s="14"/>
      <c r="C81" s="18"/>
    </row>
    <row r="82" spans="1:3" ht="12.75" hidden="1">
      <c r="A82" s="5"/>
      <c r="B82" s="14"/>
      <c r="C82" s="18"/>
    </row>
    <row r="83" spans="1:3" ht="12.75" hidden="1">
      <c r="A83" s="5"/>
      <c r="B83" s="14"/>
      <c r="C83" s="18"/>
    </row>
    <row r="84" spans="1:3" ht="12.75" hidden="1">
      <c r="A84" s="5"/>
      <c r="B84" s="14"/>
      <c r="C84" s="18"/>
    </row>
    <row r="85" spans="1:3" ht="12.75" hidden="1">
      <c r="A85" s="5"/>
      <c r="B85" s="14"/>
      <c r="C85" s="18"/>
    </row>
    <row r="86" spans="1:3" ht="12.75" hidden="1">
      <c r="A86" s="5"/>
      <c r="B86" s="14"/>
      <c r="C86" s="18"/>
    </row>
    <row r="87" spans="1:3" ht="12.75" hidden="1">
      <c r="A87" s="5"/>
      <c r="B87" s="14"/>
      <c r="C87" s="18"/>
    </row>
    <row r="88" spans="1:3" ht="12.75" hidden="1">
      <c r="A88" s="5"/>
      <c r="B88" s="14"/>
      <c r="C88" s="18"/>
    </row>
    <row r="89" spans="1:3" ht="12.75" hidden="1">
      <c r="A89" s="5"/>
      <c r="B89" s="14"/>
      <c r="C89" s="18"/>
    </row>
    <row r="90" spans="1:3" ht="12.75" hidden="1">
      <c r="A90" s="5"/>
      <c r="B90" s="14"/>
      <c r="C90" s="18"/>
    </row>
    <row r="91" spans="1:3" ht="12.75" hidden="1">
      <c r="A91" s="5"/>
      <c r="B91" s="14"/>
      <c r="C91" s="18"/>
    </row>
    <row r="92" ht="12.75"/>
    <row r="93" ht="12.75"/>
    <row r="94" ht="12.75"/>
    <row r="95" ht="12.75"/>
    <row r="96" ht="12.75"/>
    <row r="97" ht="12.75"/>
    <row r="98" ht="12.75"/>
    <row r="99" ht="12.75"/>
    <row r="100" ht="12.75"/>
    <row r="101" ht="12.75"/>
    <row r="102" ht="12.75"/>
  </sheetData>
  <mergeCells count="9">
    <mergeCell ref="A71:C71"/>
    <mergeCell ref="A61:C61"/>
    <mergeCell ref="A62:C62"/>
    <mergeCell ref="A63:C63"/>
    <mergeCell ref="A66:C66"/>
    <mergeCell ref="A67:C67"/>
    <mergeCell ref="A65:C65"/>
    <mergeCell ref="A68:C68"/>
    <mergeCell ref="A69:C69"/>
  </mergeCells>
  <hyperlinks>
    <hyperlink ref="C12" r:id="rId1" display="http://www.ohchr.org/Documents/Issues/EPoverty/older/Chad.pdf"/>
  </hyperlinks>
  <printOptions/>
  <pageMargins left="0.53" right="0.5" top="0.57" bottom="0.58" header="0.31496062992125984" footer="0.31496062992125984"/>
  <pageSetup horizontalDpi="1200" verticalDpi="1200" orientation="portrait" paperSize="9" scale="80" r:id="rId2"/>
</worksheet>
</file>

<file path=xl/worksheets/sheet3.xml><?xml version="1.0" encoding="utf-8"?>
<worksheet xmlns="http://schemas.openxmlformats.org/spreadsheetml/2006/main" xmlns:r="http://schemas.openxmlformats.org/officeDocument/2006/relationships">
  <dimension ref="A3:R51"/>
  <sheetViews>
    <sheetView workbookViewId="0" topLeftCell="A37">
      <selection activeCell="D12" sqref="D12"/>
    </sheetView>
  </sheetViews>
  <sheetFormatPr defaultColWidth="9.140625" defaultRowHeight="12.75"/>
  <cols>
    <col min="1" max="1" width="3.7109375" style="31" customWidth="1"/>
    <col min="2" max="2" width="20.00390625" style="31" customWidth="1"/>
    <col min="3" max="3" width="20.7109375" style="31" customWidth="1"/>
    <col min="4" max="4" width="9.140625" style="31" customWidth="1"/>
    <col min="5" max="5" width="16.00390625" style="31" customWidth="1"/>
    <col min="6" max="6" width="18.421875" style="31" customWidth="1"/>
    <col min="7" max="18" width="18.00390625" style="36" customWidth="1"/>
    <col min="19" max="16384" width="9.140625" style="31" customWidth="1"/>
  </cols>
  <sheetData>
    <row r="3" ht="25.5">
      <c r="G3" s="36" t="s">
        <v>77</v>
      </c>
    </row>
    <row r="4" spans="2:18" ht="76.5">
      <c r="B4" s="32"/>
      <c r="C4" s="32" t="s">
        <v>79</v>
      </c>
      <c r="D4" s="32" t="s">
        <v>78</v>
      </c>
      <c r="E4" s="32" t="s">
        <v>148</v>
      </c>
      <c r="F4" s="32" t="s">
        <v>80</v>
      </c>
      <c r="G4" s="32" t="s">
        <v>81</v>
      </c>
      <c r="H4" s="32" t="s">
        <v>81</v>
      </c>
      <c r="I4" s="32" t="s">
        <v>82</v>
      </c>
      <c r="J4" s="32" t="s">
        <v>83</v>
      </c>
      <c r="K4" s="32" t="s">
        <v>84</v>
      </c>
      <c r="L4" s="32" t="s">
        <v>85</v>
      </c>
      <c r="M4" s="32" t="s">
        <v>85</v>
      </c>
      <c r="N4" s="32" t="s">
        <v>86</v>
      </c>
      <c r="O4" s="32" t="s">
        <v>87</v>
      </c>
      <c r="P4" s="32" t="s">
        <v>87</v>
      </c>
      <c r="Q4" s="32" t="s">
        <v>88</v>
      </c>
      <c r="R4" s="32"/>
    </row>
    <row r="5" spans="2:18" ht="22.5">
      <c r="B5" s="33" t="s">
        <v>12</v>
      </c>
      <c r="C5" s="33">
        <v>0</v>
      </c>
      <c r="D5" s="33">
        <v>31.7</v>
      </c>
      <c r="E5" s="33">
        <v>13.9</v>
      </c>
      <c r="F5" s="33">
        <v>0</v>
      </c>
      <c r="G5" s="37" t="s">
        <v>0</v>
      </c>
      <c r="H5" s="37" t="s">
        <v>0</v>
      </c>
      <c r="I5" s="37" t="s">
        <v>104</v>
      </c>
      <c r="J5" s="37" t="s">
        <v>104</v>
      </c>
      <c r="K5" s="37" t="s">
        <v>99</v>
      </c>
      <c r="L5" s="37" t="s">
        <v>100</v>
      </c>
      <c r="M5" s="37" t="s">
        <v>105</v>
      </c>
      <c r="N5" s="37" t="s">
        <v>113</v>
      </c>
      <c r="O5" s="37" t="s">
        <v>115</v>
      </c>
      <c r="P5" s="37" t="s">
        <v>111</v>
      </c>
      <c r="Q5" s="37" t="s">
        <v>107</v>
      </c>
      <c r="R5" s="38"/>
    </row>
    <row r="6" spans="2:18" ht="22.5">
      <c r="B6" s="34" t="s">
        <v>14</v>
      </c>
      <c r="C6" s="34">
        <v>0</v>
      </c>
      <c r="D6" s="34">
        <v>5</v>
      </c>
      <c r="E6" s="34">
        <v>31.4</v>
      </c>
      <c r="F6" s="34">
        <v>0</v>
      </c>
      <c r="G6" s="39" t="s">
        <v>0</v>
      </c>
      <c r="H6" s="39" t="s">
        <v>0</v>
      </c>
      <c r="I6" s="39" t="s">
        <v>104</v>
      </c>
      <c r="J6" s="39" t="s">
        <v>104</v>
      </c>
      <c r="K6" s="39" t="s">
        <v>91</v>
      </c>
      <c r="L6" s="39" t="s">
        <v>92</v>
      </c>
      <c r="M6" s="39" t="s">
        <v>93</v>
      </c>
      <c r="N6" s="39" t="s">
        <v>113</v>
      </c>
      <c r="O6" s="39" t="s">
        <v>115</v>
      </c>
      <c r="P6" s="39" t="s">
        <v>111</v>
      </c>
      <c r="Q6" s="39" t="s">
        <v>103</v>
      </c>
      <c r="R6" s="40"/>
    </row>
    <row r="7" spans="2:18" ht="22.5">
      <c r="B7" s="34" t="s">
        <v>45</v>
      </c>
      <c r="C7" s="34">
        <v>0</v>
      </c>
      <c r="D7" s="34">
        <v>0</v>
      </c>
      <c r="E7" s="34">
        <v>85</v>
      </c>
      <c r="F7" s="34">
        <v>0</v>
      </c>
      <c r="G7" s="39" t="s">
        <v>0</v>
      </c>
      <c r="H7" s="39" t="s">
        <v>0</v>
      </c>
      <c r="I7" s="39" t="s">
        <v>149</v>
      </c>
      <c r="J7" s="39" t="s">
        <v>149</v>
      </c>
      <c r="K7" s="39" t="s">
        <v>150</v>
      </c>
      <c r="L7" s="39" t="s">
        <v>119</v>
      </c>
      <c r="M7" s="39" t="s">
        <v>151</v>
      </c>
      <c r="N7" s="39" t="s">
        <v>116</v>
      </c>
      <c r="O7" s="39" t="s">
        <v>120</v>
      </c>
      <c r="P7" s="39" t="s">
        <v>121</v>
      </c>
      <c r="Q7" s="39" t="s">
        <v>122</v>
      </c>
      <c r="R7" s="40"/>
    </row>
    <row r="8" spans="2:18" ht="33.75">
      <c r="B8" s="34" t="s">
        <v>152</v>
      </c>
      <c r="C8" s="34">
        <v>0</v>
      </c>
      <c r="D8" s="34">
        <v>100</v>
      </c>
      <c r="E8" s="34">
        <v>28.6</v>
      </c>
      <c r="F8" s="34">
        <v>0</v>
      </c>
      <c r="G8" s="39" t="s">
        <v>0</v>
      </c>
      <c r="H8" s="39" t="s">
        <v>0</v>
      </c>
      <c r="I8" s="39" t="s">
        <v>89</v>
      </c>
      <c r="J8" s="39" t="s">
        <v>98</v>
      </c>
      <c r="K8" s="39" t="s">
        <v>99</v>
      </c>
      <c r="L8" s="39" t="s">
        <v>92</v>
      </c>
      <c r="M8" s="39" t="s">
        <v>93</v>
      </c>
      <c r="N8" s="39" t="s">
        <v>113</v>
      </c>
      <c r="O8" s="39" t="s">
        <v>115</v>
      </c>
      <c r="P8" s="39" t="s">
        <v>111</v>
      </c>
      <c r="Q8" s="39" t="s">
        <v>103</v>
      </c>
      <c r="R8" s="40"/>
    </row>
    <row r="9" spans="2:18" ht="33.75">
      <c r="B9" s="34" t="s">
        <v>193</v>
      </c>
      <c r="C9" s="34">
        <v>1.3</v>
      </c>
      <c r="D9" s="34">
        <v>5.6</v>
      </c>
      <c r="E9" s="34">
        <v>11.7</v>
      </c>
      <c r="F9" s="34">
        <v>1.6</v>
      </c>
      <c r="G9" s="39" t="s">
        <v>0</v>
      </c>
      <c r="H9" s="39" t="s">
        <v>0</v>
      </c>
      <c r="I9" s="39" t="s">
        <v>89</v>
      </c>
      <c r="J9" s="39" t="s">
        <v>98</v>
      </c>
      <c r="K9" s="39" t="s">
        <v>91</v>
      </c>
      <c r="L9" s="39" t="s">
        <v>100</v>
      </c>
      <c r="M9" s="39" t="s">
        <v>105</v>
      </c>
      <c r="N9" s="39" t="s">
        <v>106</v>
      </c>
      <c r="O9" s="39" t="s">
        <v>101</v>
      </c>
      <c r="P9" s="39" t="s">
        <v>102</v>
      </c>
      <c r="Q9" s="39" t="s">
        <v>103</v>
      </c>
      <c r="R9" s="40"/>
    </row>
    <row r="10" spans="2:18" ht="22.5">
      <c r="B10" s="34" t="s">
        <v>7</v>
      </c>
      <c r="C10" s="34">
        <v>2.2</v>
      </c>
      <c r="D10" s="34">
        <v>6.6</v>
      </c>
      <c r="E10" s="34"/>
      <c r="F10" s="34">
        <v>4.4</v>
      </c>
      <c r="G10" s="39" t="s">
        <v>0</v>
      </c>
      <c r="H10" s="39" t="s">
        <v>0</v>
      </c>
      <c r="I10" s="39" t="s">
        <v>104</v>
      </c>
      <c r="J10" s="39" t="s">
        <v>104</v>
      </c>
      <c r="K10" s="39" t="s">
        <v>99</v>
      </c>
      <c r="L10" s="39" t="s">
        <v>114</v>
      </c>
      <c r="M10" s="39" t="s">
        <v>114</v>
      </c>
      <c r="N10" s="39" t="s">
        <v>113</v>
      </c>
      <c r="O10" s="39">
        <v>999</v>
      </c>
      <c r="P10" s="39" t="s">
        <v>114</v>
      </c>
      <c r="Q10" s="39" t="s">
        <v>117</v>
      </c>
      <c r="R10" s="40"/>
    </row>
    <row r="11" spans="2:18" ht="22.5">
      <c r="B11" s="34" t="s">
        <v>37</v>
      </c>
      <c r="C11" s="34">
        <v>2.5</v>
      </c>
      <c r="D11" s="34">
        <v>62.5</v>
      </c>
      <c r="E11" s="34">
        <v>16.9</v>
      </c>
      <c r="F11" s="34">
        <v>2.8</v>
      </c>
      <c r="G11" s="39" t="s">
        <v>0</v>
      </c>
      <c r="H11" s="39" t="s">
        <v>0</v>
      </c>
      <c r="I11" s="39" t="s">
        <v>104</v>
      </c>
      <c r="J11" s="39" t="s">
        <v>104</v>
      </c>
      <c r="K11" s="39" t="s">
        <v>99</v>
      </c>
      <c r="L11" s="39" t="s">
        <v>100</v>
      </c>
      <c r="M11" s="39" t="s">
        <v>105</v>
      </c>
      <c r="N11" s="39" t="s">
        <v>113</v>
      </c>
      <c r="O11" s="39" t="s">
        <v>101</v>
      </c>
      <c r="P11" s="39" t="s">
        <v>102</v>
      </c>
      <c r="Q11" s="39" t="s">
        <v>103</v>
      </c>
      <c r="R11" s="40"/>
    </row>
    <row r="12" spans="2:18" ht="33.75">
      <c r="B12" s="34" t="s">
        <v>154</v>
      </c>
      <c r="C12" s="34">
        <v>2.6</v>
      </c>
      <c r="D12" s="34">
        <v>8.5</v>
      </c>
      <c r="E12" s="34">
        <v>41.6</v>
      </c>
      <c r="F12" s="34">
        <v>5.2</v>
      </c>
      <c r="G12" s="39" t="s">
        <v>1</v>
      </c>
      <c r="H12" s="39" t="s">
        <v>1</v>
      </c>
      <c r="I12" s="39" t="s">
        <v>89</v>
      </c>
      <c r="J12" s="39" t="s">
        <v>98</v>
      </c>
      <c r="K12" s="39" t="s">
        <v>99</v>
      </c>
      <c r="L12" s="39" t="s">
        <v>92</v>
      </c>
      <c r="M12" s="39" t="s">
        <v>93</v>
      </c>
      <c r="N12" s="39" t="s">
        <v>106</v>
      </c>
      <c r="O12" s="39" t="s">
        <v>110</v>
      </c>
      <c r="P12" s="39" t="s">
        <v>111</v>
      </c>
      <c r="Q12" s="39" t="s">
        <v>112</v>
      </c>
      <c r="R12" s="40"/>
    </row>
    <row r="13" spans="2:18" ht="33.75">
      <c r="B13" s="34" t="s">
        <v>41</v>
      </c>
      <c r="C13" s="34">
        <v>3</v>
      </c>
      <c r="D13" s="34">
        <v>0.9</v>
      </c>
      <c r="E13" s="34">
        <v>4</v>
      </c>
      <c r="F13" s="34">
        <v>4</v>
      </c>
      <c r="G13" s="39" t="s">
        <v>0</v>
      </c>
      <c r="H13" s="39" t="s">
        <v>0</v>
      </c>
      <c r="I13" s="39" t="s">
        <v>89</v>
      </c>
      <c r="J13" s="39" t="s">
        <v>98</v>
      </c>
      <c r="K13" s="39" t="s">
        <v>99</v>
      </c>
      <c r="L13" s="39" t="s">
        <v>100</v>
      </c>
      <c r="M13" s="39" t="s">
        <v>105</v>
      </c>
      <c r="N13" s="39" t="s">
        <v>113</v>
      </c>
      <c r="O13" s="39" t="s">
        <v>101</v>
      </c>
      <c r="P13" s="39" t="s">
        <v>102</v>
      </c>
      <c r="Q13" s="39" t="s">
        <v>103</v>
      </c>
      <c r="R13" s="40"/>
    </row>
    <row r="14" spans="2:18" ht="33.75">
      <c r="B14" s="34" t="s">
        <v>40</v>
      </c>
      <c r="C14" s="34">
        <v>3.1</v>
      </c>
      <c r="D14" s="34">
        <v>2.3</v>
      </c>
      <c r="E14" s="34">
        <v>35.4</v>
      </c>
      <c r="F14" s="34">
        <v>5.4</v>
      </c>
      <c r="G14" s="39" t="s">
        <v>0</v>
      </c>
      <c r="H14" s="39" t="s">
        <v>0</v>
      </c>
      <c r="I14" s="39" t="s">
        <v>89</v>
      </c>
      <c r="J14" s="39" t="s">
        <v>98</v>
      </c>
      <c r="K14" s="39" t="s">
        <v>99</v>
      </c>
      <c r="L14" s="39" t="s">
        <v>92</v>
      </c>
      <c r="M14" s="39" t="s">
        <v>93</v>
      </c>
      <c r="N14" s="39" t="s">
        <v>106</v>
      </c>
      <c r="O14" s="39" t="s">
        <v>115</v>
      </c>
      <c r="P14" s="39" t="s">
        <v>111</v>
      </c>
      <c r="Q14" s="39" t="s">
        <v>103</v>
      </c>
      <c r="R14" s="40"/>
    </row>
    <row r="15" spans="2:18" ht="22.5">
      <c r="B15" s="35" t="s">
        <v>171</v>
      </c>
      <c r="C15" s="34">
        <v>3.3</v>
      </c>
      <c r="D15" s="34">
        <v>7.9</v>
      </c>
      <c r="E15" s="34">
        <v>99.5</v>
      </c>
      <c r="F15" s="34">
        <v>3.9</v>
      </c>
      <c r="G15" s="39" t="s">
        <v>1</v>
      </c>
      <c r="H15" s="39" t="s">
        <v>1</v>
      </c>
      <c r="I15" s="39" t="s">
        <v>149</v>
      </c>
      <c r="J15" s="39" t="s">
        <v>149</v>
      </c>
      <c r="K15" s="39" t="s">
        <v>150</v>
      </c>
      <c r="L15" s="39" t="s">
        <v>119</v>
      </c>
      <c r="M15" s="39" t="s">
        <v>151</v>
      </c>
      <c r="N15" s="39" t="s">
        <v>116</v>
      </c>
      <c r="O15" s="39">
        <v>999</v>
      </c>
      <c r="P15" s="39" t="s">
        <v>114</v>
      </c>
      <c r="Q15" s="39" t="s">
        <v>117</v>
      </c>
      <c r="R15" s="40"/>
    </row>
    <row r="16" spans="2:18" ht="33.75">
      <c r="B16" s="34" t="s">
        <v>191</v>
      </c>
      <c r="C16" s="34">
        <v>5.2</v>
      </c>
      <c r="D16" s="34">
        <v>8</v>
      </c>
      <c r="E16" s="34">
        <v>67.6</v>
      </c>
      <c r="F16" s="34">
        <v>12</v>
      </c>
      <c r="G16" s="39" t="s">
        <v>0</v>
      </c>
      <c r="H16" s="39" t="s">
        <v>0</v>
      </c>
      <c r="I16" s="39" t="s">
        <v>89</v>
      </c>
      <c r="J16" s="39" t="s">
        <v>104</v>
      </c>
      <c r="K16" s="39" t="s">
        <v>91</v>
      </c>
      <c r="L16" s="39" t="s">
        <v>108</v>
      </c>
      <c r="M16" s="39" t="s">
        <v>109</v>
      </c>
      <c r="N16" s="39" t="s">
        <v>94</v>
      </c>
      <c r="O16" s="39" t="s">
        <v>120</v>
      </c>
      <c r="P16" s="39" t="s">
        <v>121</v>
      </c>
      <c r="Q16" s="39" t="s">
        <v>122</v>
      </c>
      <c r="R16" s="40"/>
    </row>
    <row r="17" spans="2:18" ht="33.75">
      <c r="B17" s="80" t="s">
        <v>20</v>
      </c>
      <c r="C17" s="80">
        <v>6</v>
      </c>
      <c r="D17" s="80">
        <v>8.1</v>
      </c>
      <c r="E17" s="80">
        <v>32.6</v>
      </c>
      <c r="F17" s="80">
        <v>8.6</v>
      </c>
      <c r="G17" s="81" t="s">
        <v>0</v>
      </c>
      <c r="H17" s="81" t="s">
        <v>0</v>
      </c>
      <c r="I17" s="81" t="s">
        <v>89</v>
      </c>
      <c r="J17" s="81" t="s">
        <v>98</v>
      </c>
      <c r="K17" s="81" t="s">
        <v>91</v>
      </c>
      <c r="L17" s="81" t="s">
        <v>92</v>
      </c>
      <c r="M17" s="81" t="s">
        <v>93</v>
      </c>
      <c r="N17" s="81" t="s">
        <v>94</v>
      </c>
      <c r="O17" s="81" t="s">
        <v>110</v>
      </c>
      <c r="P17" s="81" t="s">
        <v>111</v>
      </c>
      <c r="Q17" s="81" t="s">
        <v>112</v>
      </c>
      <c r="R17" s="82"/>
    </row>
    <row r="18" spans="1:18" ht="33.75">
      <c r="A18" s="34"/>
      <c r="B18" s="34" t="s">
        <v>51</v>
      </c>
      <c r="C18" s="34">
        <v>6.5</v>
      </c>
      <c r="D18" s="34">
        <v>1</v>
      </c>
      <c r="E18" s="34">
        <v>44.9</v>
      </c>
      <c r="F18" s="34">
        <v>9.8</v>
      </c>
      <c r="G18" s="39" t="s">
        <v>0</v>
      </c>
      <c r="H18" s="39" t="s">
        <v>0</v>
      </c>
      <c r="I18" s="39" t="s">
        <v>89</v>
      </c>
      <c r="J18" s="39" t="s">
        <v>98</v>
      </c>
      <c r="K18" s="39" t="s">
        <v>118</v>
      </c>
      <c r="L18" s="39" t="s">
        <v>92</v>
      </c>
      <c r="M18" s="39" t="s">
        <v>93</v>
      </c>
      <c r="N18" s="39" t="s">
        <v>113</v>
      </c>
      <c r="O18" s="39">
        <v>999</v>
      </c>
      <c r="P18" s="39" t="s">
        <v>114</v>
      </c>
      <c r="Q18" s="39" t="s">
        <v>117</v>
      </c>
      <c r="R18" s="40"/>
    </row>
    <row r="19" spans="1:18" ht="33.75">
      <c r="A19" s="34"/>
      <c r="B19" s="34" t="s">
        <v>46</v>
      </c>
      <c r="C19" s="34">
        <v>7.1</v>
      </c>
      <c r="D19" s="34">
        <v>17.1</v>
      </c>
      <c r="E19" s="34">
        <v>55.5</v>
      </c>
      <c r="F19" s="34">
        <v>11.5</v>
      </c>
      <c r="G19" s="39" t="s">
        <v>0</v>
      </c>
      <c r="H19" s="39" t="s">
        <v>0</v>
      </c>
      <c r="I19" s="39" t="s">
        <v>89</v>
      </c>
      <c r="J19" s="39" t="s">
        <v>98</v>
      </c>
      <c r="K19" s="39" t="s">
        <v>91</v>
      </c>
      <c r="L19" s="39" t="s">
        <v>92</v>
      </c>
      <c r="M19" s="39" t="s">
        <v>109</v>
      </c>
      <c r="N19" s="39" t="s">
        <v>113</v>
      </c>
      <c r="O19" s="39" t="s">
        <v>110</v>
      </c>
      <c r="P19" s="39" t="s">
        <v>111</v>
      </c>
      <c r="Q19" s="39" t="s">
        <v>112</v>
      </c>
      <c r="R19" s="40"/>
    </row>
    <row r="20" spans="1:18" ht="33.75">
      <c r="A20" s="34"/>
      <c r="B20" s="34" t="s">
        <v>19</v>
      </c>
      <c r="C20" s="34">
        <v>7.4</v>
      </c>
      <c r="D20" s="34">
        <v>24.1</v>
      </c>
      <c r="E20" s="34">
        <v>18.1</v>
      </c>
      <c r="F20" s="34">
        <v>12.4</v>
      </c>
      <c r="G20" s="39" t="s">
        <v>0</v>
      </c>
      <c r="H20" s="39" t="s">
        <v>0</v>
      </c>
      <c r="I20" s="39" t="s">
        <v>89</v>
      </c>
      <c r="J20" s="39" t="s">
        <v>98</v>
      </c>
      <c r="K20" s="39" t="s">
        <v>91</v>
      </c>
      <c r="L20" s="39" t="s">
        <v>100</v>
      </c>
      <c r="M20" s="39" t="s">
        <v>105</v>
      </c>
      <c r="N20" s="39" t="s">
        <v>106</v>
      </c>
      <c r="O20" s="39" t="s">
        <v>101</v>
      </c>
      <c r="P20" s="39" t="s">
        <v>102</v>
      </c>
      <c r="Q20" s="39" t="s">
        <v>103</v>
      </c>
      <c r="R20" s="40"/>
    </row>
    <row r="21" spans="1:18" ht="22.5">
      <c r="A21" s="34"/>
      <c r="B21" s="35" t="s">
        <v>39</v>
      </c>
      <c r="C21" s="34">
        <v>8.7</v>
      </c>
      <c r="D21" s="34">
        <v>24.7</v>
      </c>
      <c r="E21" s="34">
        <v>87.8</v>
      </c>
      <c r="F21" s="34">
        <v>13.7</v>
      </c>
      <c r="G21" s="39" t="s">
        <v>1</v>
      </c>
      <c r="H21" s="39" t="s">
        <v>1</v>
      </c>
      <c r="I21" s="39" t="s">
        <v>149</v>
      </c>
      <c r="J21" s="39" t="s">
        <v>149</v>
      </c>
      <c r="K21" s="39" t="s">
        <v>118</v>
      </c>
      <c r="L21" s="39" t="s">
        <v>119</v>
      </c>
      <c r="M21" s="39" t="s">
        <v>151</v>
      </c>
      <c r="N21" s="39" t="s">
        <v>94</v>
      </c>
      <c r="O21" s="39">
        <v>999</v>
      </c>
      <c r="P21" s="39" t="s">
        <v>114</v>
      </c>
      <c r="Q21" s="39" t="s">
        <v>117</v>
      </c>
      <c r="R21" s="40"/>
    </row>
    <row r="22" spans="1:18" ht="33.75">
      <c r="A22" s="34"/>
      <c r="B22" s="34" t="s">
        <v>13</v>
      </c>
      <c r="C22" s="34">
        <v>9.1</v>
      </c>
      <c r="D22" s="34">
        <v>3.2</v>
      </c>
      <c r="E22" s="34">
        <v>28.9</v>
      </c>
      <c r="F22" s="34">
        <v>12.1</v>
      </c>
      <c r="G22" s="39" t="s">
        <v>0</v>
      </c>
      <c r="H22" s="39" t="s">
        <v>0</v>
      </c>
      <c r="I22" s="39" t="s">
        <v>89</v>
      </c>
      <c r="J22" s="39" t="s">
        <v>98</v>
      </c>
      <c r="K22" s="39" t="s">
        <v>91</v>
      </c>
      <c r="L22" s="39" t="s">
        <v>92</v>
      </c>
      <c r="M22" s="39" t="s">
        <v>93</v>
      </c>
      <c r="N22" s="39" t="s">
        <v>106</v>
      </c>
      <c r="O22" s="39" t="s">
        <v>110</v>
      </c>
      <c r="P22" s="39" t="s">
        <v>111</v>
      </c>
      <c r="Q22" s="39" t="s">
        <v>112</v>
      </c>
      <c r="R22" s="40"/>
    </row>
    <row r="23" spans="1:18" ht="22.5">
      <c r="A23" s="34"/>
      <c r="B23" s="34" t="s">
        <v>11</v>
      </c>
      <c r="C23" s="34">
        <v>10.5</v>
      </c>
      <c r="D23" s="34">
        <v>40.1</v>
      </c>
      <c r="E23" s="34">
        <v>96.8</v>
      </c>
      <c r="F23" s="34">
        <v>15.1</v>
      </c>
      <c r="G23" s="39" t="s">
        <v>1</v>
      </c>
      <c r="H23" s="39" t="s">
        <v>1</v>
      </c>
      <c r="I23" s="39" t="s">
        <v>149</v>
      </c>
      <c r="J23" s="39" t="s">
        <v>149</v>
      </c>
      <c r="K23" s="39" t="s">
        <v>150</v>
      </c>
      <c r="L23" s="39" t="s">
        <v>119</v>
      </c>
      <c r="M23" s="39" t="s">
        <v>151</v>
      </c>
      <c r="N23" s="39" t="s">
        <v>116</v>
      </c>
      <c r="O23" s="39">
        <v>999</v>
      </c>
      <c r="P23" s="39" t="s">
        <v>114</v>
      </c>
      <c r="Q23" s="39" t="s">
        <v>117</v>
      </c>
      <c r="R23" s="40"/>
    </row>
    <row r="24" spans="1:18" ht="33.75">
      <c r="A24" s="34"/>
      <c r="B24" s="35" t="s">
        <v>31</v>
      </c>
      <c r="C24" s="34">
        <v>11.7</v>
      </c>
      <c r="D24" s="34">
        <v>23.1</v>
      </c>
      <c r="E24" s="34">
        <v>62.1</v>
      </c>
      <c r="F24" s="34">
        <v>23.2</v>
      </c>
      <c r="G24" s="39" t="s">
        <v>1</v>
      </c>
      <c r="H24" s="39" t="s">
        <v>1</v>
      </c>
      <c r="I24" s="39" t="s">
        <v>89</v>
      </c>
      <c r="J24" s="39" t="s">
        <v>90</v>
      </c>
      <c r="K24" s="39" t="s">
        <v>118</v>
      </c>
      <c r="L24" s="39" t="s">
        <v>108</v>
      </c>
      <c r="M24" s="39" t="s">
        <v>109</v>
      </c>
      <c r="N24" s="39" t="s">
        <v>116</v>
      </c>
      <c r="O24" s="39">
        <v>999</v>
      </c>
      <c r="P24" s="39" t="s">
        <v>114</v>
      </c>
      <c r="Q24" s="39" t="s">
        <v>117</v>
      </c>
      <c r="R24" s="40"/>
    </row>
    <row r="25" spans="1:18" ht="22.5">
      <c r="A25" s="34"/>
      <c r="B25" s="34" t="s">
        <v>28</v>
      </c>
      <c r="C25" s="34">
        <v>12.9</v>
      </c>
      <c r="D25" s="34">
        <v>27.3</v>
      </c>
      <c r="E25" s="34">
        <v>97.3</v>
      </c>
      <c r="F25" s="34">
        <v>18.4</v>
      </c>
      <c r="G25" s="39" t="s">
        <v>1</v>
      </c>
      <c r="H25" s="39" t="s">
        <v>1</v>
      </c>
      <c r="I25" s="39" t="s">
        <v>149</v>
      </c>
      <c r="J25" s="39" t="s">
        <v>149</v>
      </c>
      <c r="K25" s="39" t="s">
        <v>118</v>
      </c>
      <c r="L25" s="39" t="s">
        <v>119</v>
      </c>
      <c r="M25" s="39" t="s">
        <v>151</v>
      </c>
      <c r="N25" s="39" t="s">
        <v>116</v>
      </c>
      <c r="O25" s="39">
        <v>999</v>
      </c>
      <c r="P25" s="39" t="s">
        <v>114</v>
      </c>
      <c r="Q25" s="39" t="s">
        <v>117</v>
      </c>
      <c r="R25" s="40"/>
    </row>
    <row r="26" spans="1:18" ht="33.75">
      <c r="A26" s="34"/>
      <c r="B26" s="34" t="s">
        <v>47</v>
      </c>
      <c r="C26" s="34">
        <v>13.4</v>
      </c>
      <c r="D26" s="34">
        <v>16.7</v>
      </c>
      <c r="E26" s="34">
        <v>62.6</v>
      </c>
      <c r="F26" s="34">
        <v>28.4</v>
      </c>
      <c r="G26" s="39" t="s">
        <v>1</v>
      </c>
      <c r="H26" s="39" t="s">
        <v>1</v>
      </c>
      <c r="I26" s="39" t="s">
        <v>89</v>
      </c>
      <c r="J26" s="39" t="s">
        <v>98</v>
      </c>
      <c r="K26" s="39" t="s">
        <v>91</v>
      </c>
      <c r="L26" s="39" t="s">
        <v>92</v>
      </c>
      <c r="M26" s="39" t="s">
        <v>109</v>
      </c>
      <c r="N26" s="39" t="s">
        <v>94</v>
      </c>
      <c r="O26" s="39" t="s">
        <v>95</v>
      </c>
      <c r="P26" s="39" t="s">
        <v>96</v>
      </c>
      <c r="Q26" s="39" t="s">
        <v>97</v>
      </c>
      <c r="R26" s="40"/>
    </row>
    <row r="27" spans="1:18" ht="33.75">
      <c r="A27" s="34"/>
      <c r="B27" s="34" t="s">
        <v>55</v>
      </c>
      <c r="C27" s="34">
        <v>16.9</v>
      </c>
      <c r="D27" s="34">
        <v>3.5</v>
      </c>
      <c r="E27" s="34">
        <v>26.5</v>
      </c>
      <c r="F27" s="34">
        <v>22.6</v>
      </c>
      <c r="G27" s="39" t="s">
        <v>0</v>
      </c>
      <c r="H27" s="39" t="s">
        <v>0</v>
      </c>
      <c r="I27" s="39" t="s">
        <v>89</v>
      </c>
      <c r="J27" s="39" t="s">
        <v>98</v>
      </c>
      <c r="K27" s="39" t="s">
        <v>91</v>
      </c>
      <c r="L27" s="39" t="s">
        <v>92</v>
      </c>
      <c r="M27" s="39" t="s">
        <v>93</v>
      </c>
      <c r="N27" s="39" t="s">
        <v>113</v>
      </c>
      <c r="O27" s="39">
        <v>999</v>
      </c>
      <c r="P27" s="39" t="s">
        <v>114</v>
      </c>
      <c r="Q27" s="39" t="s">
        <v>117</v>
      </c>
      <c r="R27" s="40"/>
    </row>
    <row r="28" spans="1:18" ht="33.75">
      <c r="A28" s="34"/>
      <c r="B28" s="34" t="s">
        <v>56</v>
      </c>
      <c r="C28" s="34">
        <v>17.3</v>
      </c>
      <c r="D28" s="34">
        <v>34.5</v>
      </c>
      <c r="E28" s="34">
        <v>34.6</v>
      </c>
      <c r="F28" s="34">
        <v>20.7</v>
      </c>
      <c r="G28" s="39" t="s">
        <v>0</v>
      </c>
      <c r="H28" s="39" t="s">
        <v>0</v>
      </c>
      <c r="I28" s="39" t="s">
        <v>89</v>
      </c>
      <c r="J28" s="39" t="s">
        <v>98</v>
      </c>
      <c r="K28" s="39" t="s">
        <v>91</v>
      </c>
      <c r="L28" s="39" t="s">
        <v>92</v>
      </c>
      <c r="M28" s="39" t="s">
        <v>93</v>
      </c>
      <c r="N28" s="39" t="s">
        <v>113</v>
      </c>
      <c r="O28" s="39" t="s">
        <v>110</v>
      </c>
      <c r="P28" s="39" t="s">
        <v>111</v>
      </c>
      <c r="Q28" s="39" t="s">
        <v>112</v>
      </c>
      <c r="R28" s="40"/>
    </row>
    <row r="29" spans="1:18" ht="33.75">
      <c r="A29" s="34"/>
      <c r="B29" s="35" t="s">
        <v>42</v>
      </c>
      <c r="C29" s="34">
        <v>17.5</v>
      </c>
      <c r="D29" s="34">
        <v>28.5</v>
      </c>
      <c r="E29" s="34">
        <v>55.2</v>
      </c>
      <c r="F29" s="34">
        <v>25.6</v>
      </c>
      <c r="G29" s="39" t="s">
        <v>0</v>
      </c>
      <c r="H29" s="39" t="s">
        <v>0</v>
      </c>
      <c r="I29" s="39" t="s">
        <v>89</v>
      </c>
      <c r="J29" s="39" t="s">
        <v>98</v>
      </c>
      <c r="K29" s="39" t="s">
        <v>91</v>
      </c>
      <c r="L29" s="39" t="s">
        <v>92</v>
      </c>
      <c r="M29" s="39" t="s">
        <v>109</v>
      </c>
      <c r="N29" s="39" t="s">
        <v>94</v>
      </c>
      <c r="O29" s="39" t="s">
        <v>110</v>
      </c>
      <c r="P29" s="39" t="s">
        <v>111</v>
      </c>
      <c r="Q29" s="39" t="s">
        <v>112</v>
      </c>
      <c r="R29" s="40"/>
    </row>
    <row r="30" spans="1:18" ht="33.75">
      <c r="A30" s="34"/>
      <c r="B30" s="34" t="s">
        <v>190</v>
      </c>
      <c r="C30" s="34">
        <v>18.7</v>
      </c>
      <c r="D30" s="34">
        <v>26.4</v>
      </c>
      <c r="E30" s="34">
        <v>53.2</v>
      </c>
      <c r="F30" s="34">
        <v>39.3</v>
      </c>
      <c r="G30" s="39" t="s">
        <v>1</v>
      </c>
      <c r="H30" s="39" t="s">
        <v>1</v>
      </c>
      <c r="I30" s="39" t="s">
        <v>89</v>
      </c>
      <c r="J30" s="39" t="s">
        <v>90</v>
      </c>
      <c r="K30" s="39" t="s">
        <v>118</v>
      </c>
      <c r="L30" s="39" t="s">
        <v>92</v>
      </c>
      <c r="M30" s="39" t="s">
        <v>109</v>
      </c>
      <c r="N30" s="39" t="s">
        <v>94</v>
      </c>
      <c r="O30" s="39" t="s">
        <v>95</v>
      </c>
      <c r="P30" s="39" t="s">
        <v>96</v>
      </c>
      <c r="Q30" s="39" t="s">
        <v>97</v>
      </c>
      <c r="R30" s="40"/>
    </row>
    <row r="31" spans="1:18" ht="33.75">
      <c r="A31" s="34"/>
      <c r="B31" s="35" t="s">
        <v>22</v>
      </c>
      <c r="C31" s="34">
        <v>19.8</v>
      </c>
      <c r="D31" s="34">
        <v>56</v>
      </c>
      <c r="E31" s="34">
        <v>95.3</v>
      </c>
      <c r="F31" s="34">
        <v>45.2</v>
      </c>
      <c r="G31" s="39" t="s">
        <v>1</v>
      </c>
      <c r="H31" s="39" t="s">
        <v>1</v>
      </c>
      <c r="I31" s="39" t="s">
        <v>89</v>
      </c>
      <c r="J31" s="39" t="s">
        <v>98</v>
      </c>
      <c r="K31" s="39" t="s">
        <v>91</v>
      </c>
      <c r="L31" s="39" t="s">
        <v>119</v>
      </c>
      <c r="M31" s="39" t="s">
        <v>151</v>
      </c>
      <c r="N31" s="39" t="s">
        <v>94</v>
      </c>
      <c r="O31" s="39" t="s">
        <v>95</v>
      </c>
      <c r="P31" s="39" t="s">
        <v>96</v>
      </c>
      <c r="Q31" s="39" t="s">
        <v>97</v>
      </c>
      <c r="R31" s="40"/>
    </row>
    <row r="32" spans="1:18" ht="33.75">
      <c r="A32" s="86"/>
      <c r="B32" s="86" t="s">
        <v>33</v>
      </c>
      <c r="C32" s="86">
        <v>19.9</v>
      </c>
      <c r="D32" s="86">
        <v>89.6</v>
      </c>
      <c r="E32" s="86">
        <v>55.2</v>
      </c>
      <c r="F32" s="86">
        <v>28.1</v>
      </c>
      <c r="G32" s="87" t="s">
        <v>0</v>
      </c>
      <c r="H32" s="87" t="s">
        <v>0</v>
      </c>
      <c r="I32" s="87" t="s">
        <v>89</v>
      </c>
      <c r="J32" s="87" t="s">
        <v>90</v>
      </c>
      <c r="K32" s="87" t="s">
        <v>91</v>
      </c>
      <c r="L32" s="87" t="s">
        <v>92</v>
      </c>
      <c r="M32" s="87" t="s">
        <v>109</v>
      </c>
      <c r="N32" s="87" t="s">
        <v>106</v>
      </c>
      <c r="O32" s="87" t="s">
        <v>95</v>
      </c>
      <c r="P32" s="87" t="s">
        <v>96</v>
      </c>
      <c r="Q32" s="87" t="s">
        <v>97</v>
      </c>
      <c r="R32" s="88"/>
    </row>
    <row r="33" spans="2:18" ht="33.75">
      <c r="B33" s="83" t="s">
        <v>49</v>
      </c>
      <c r="C33" s="83">
        <v>21.4</v>
      </c>
      <c r="D33" s="83">
        <v>47.4</v>
      </c>
      <c r="E33" s="83">
        <v>44</v>
      </c>
      <c r="F33" s="83">
        <v>27.7</v>
      </c>
      <c r="G33" s="84" t="s">
        <v>0</v>
      </c>
      <c r="H33" s="84" t="s">
        <v>0</v>
      </c>
      <c r="I33" s="84" t="s">
        <v>89</v>
      </c>
      <c r="J33" s="84" t="s">
        <v>90</v>
      </c>
      <c r="K33" s="84" t="s">
        <v>91</v>
      </c>
      <c r="L33" s="84" t="s">
        <v>92</v>
      </c>
      <c r="M33" s="84" t="s">
        <v>93</v>
      </c>
      <c r="N33" s="84" t="s">
        <v>106</v>
      </c>
      <c r="O33" s="84" t="s">
        <v>95</v>
      </c>
      <c r="P33" s="84" t="s">
        <v>96</v>
      </c>
      <c r="Q33" s="84" t="s">
        <v>97</v>
      </c>
      <c r="R33" s="85"/>
    </row>
    <row r="34" spans="1:18" ht="33.75">
      <c r="A34" s="34"/>
      <c r="B34" s="34" t="s">
        <v>8</v>
      </c>
      <c r="C34" s="34">
        <v>22.4</v>
      </c>
      <c r="D34" s="34">
        <v>80</v>
      </c>
      <c r="E34" s="34">
        <v>61.1</v>
      </c>
      <c r="F34" s="34">
        <v>31.7</v>
      </c>
      <c r="G34" s="39" t="s">
        <v>0</v>
      </c>
      <c r="H34" s="39" t="s">
        <v>0</v>
      </c>
      <c r="I34" s="39" t="s">
        <v>89</v>
      </c>
      <c r="J34" s="39" t="s">
        <v>98</v>
      </c>
      <c r="K34" s="39" t="s">
        <v>118</v>
      </c>
      <c r="L34" s="39" t="s">
        <v>108</v>
      </c>
      <c r="M34" s="39" t="s">
        <v>109</v>
      </c>
      <c r="N34" s="39" t="s">
        <v>94</v>
      </c>
      <c r="O34" s="39" t="s">
        <v>95</v>
      </c>
      <c r="P34" s="39" t="s">
        <v>96</v>
      </c>
      <c r="Q34" s="39" t="s">
        <v>97</v>
      </c>
      <c r="R34" s="40"/>
    </row>
    <row r="35" spans="1:18" ht="33.75">
      <c r="A35" s="34"/>
      <c r="B35" s="34" t="s">
        <v>10</v>
      </c>
      <c r="C35" s="34">
        <v>22.5</v>
      </c>
      <c r="D35" s="34">
        <v>83.3</v>
      </c>
      <c r="E35" s="34">
        <v>42.4</v>
      </c>
      <c r="F35" s="34">
        <v>33.3</v>
      </c>
      <c r="G35" s="39" t="s">
        <v>0</v>
      </c>
      <c r="H35" s="39" t="s">
        <v>0</v>
      </c>
      <c r="I35" s="39" t="s">
        <v>89</v>
      </c>
      <c r="J35" s="39" t="s">
        <v>90</v>
      </c>
      <c r="K35" s="39" t="s">
        <v>118</v>
      </c>
      <c r="L35" s="39" t="s">
        <v>92</v>
      </c>
      <c r="M35" s="39" t="s">
        <v>93</v>
      </c>
      <c r="N35" s="39" t="s">
        <v>94</v>
      </c>
      <c r="O35" s="39" t="s">
        <v>95</v>
      </c>
      <c r="P35" s="39" t="s">
        <v>96</v>
      </c>
      <c r="Q35" s="39" t="s">
        <v>97</v>
      </c>
      <c r="R35" s="40"/>
    </row>
    <row r="36" spans="1:18" ht="33.75">
      <c r="A36" s="34"/>
      <c r="B36" s="34" t="s">
        <v>25</v>
      </c>
      <c r="C36" s="34">
        <v>22.6</v>
      </c>
      <c r="D36" s="34">
        <v>42.2</v>
      </c>
      <c r="E36" s="34">
        <v>84.3</v>
      </c>
      <c r="F36" s="34">
        <v>51.5</v>
      </c>
      <c r="G36" s="39" t="s">
        <v>1</v>
      </c>
      <c r="H36" s="39" t="s">
        <v>1</v>
      </c>
      <c r="I36" s="39" t="s">
        <v>89</v>
      </c>
      <c r="J36" s="39" t="s">
        <v>90</v>
      </c>
      <c r="K36" s="39" t="s">
        <v>91</v>
      </c>
      <c r="L36" s="39" t="s">
        <v>119</v>
      </c>
      <c r="M36" s="39" t="s">
        <v>153</v>
      </c>
      <c r="N36" s="39" t="s">
        <v>116</v>
      </c>
      <c r="O36" s="39" t="s">
        <v>120</v>
      </c>
      <c r="P36" s="39" t="s">
        <v>121</v>
      </c>
      <c r="Q36" s="39" t="s">
        <v>122</v>
      </c>
      <c r="R36" s="40"/>
    </row>
    <row r="37" spans="1:18" ht="33.75">
      <c r="A37" s="34"/>
      <c r="B37" s="34" t="s">
        <v>17</v>
      </c>
      <c r="C37" s="34">
        <v>22.7</v>
      </c>
      <c r="D37" s="34">
        <v>89.8</v>
      </c>
      <c r="E37" s="34">
        <v>35.7</v>
      </c>
      <c r="F37" s="34">
        <v>29.5</v>
      </c>
      <c r="G37" s="39" t="s">
        <v>0</v>
      </c>
      <c r="H37" s="39" t="s">
        <v>0</v>
      </c>
      <c r="I37" s="39" t="s">
        <v>89</v>
      </c>
      <c r="J37" s="39" t="s">
        <v>98</v>
      </c>
      <c r="K37" s="39" t="s">
        <v>118</v>
      </c>
      <c r="L37" s="39" t="s">
        <v>92</v>
      </c>
      <c r="M37" s="39" t="s">
        <v>93</v>
      </c>
      <c r="N37" s="39" t="s">
        <v>94</v>
      </c>
      <c r="O37" s="39" t="s">
        <v>110</v>
      </c>
      <c r="P37" s="39" t="s">
        <v>111</v>
      </c>
      <c r="Q37" s="39" t="s">
        <v>112</v>
      </c>
      <c r="R37" s="40"/>
    </row>
    <row r="38" spans="1:18" ht="33.75">
      <c r="A38" s="86"/>
      <c r="B38" s="86" t="s">
        <v>204</v>
      </c>
      <c r="C38" s="86">
        <v>22.8</v>
      </c>
      <c r="D38" s="86">
        <v>3.7</v>
      </c>
      <c r="E38" s="86">
        <v>48.7</v>
      </c>
      <c r="F38" s="86">
        <v>34.4</v>
      </c>
      <c r="G38" s="87" t="s">
        <v>0</v>
      </c>
      <c r="H38" s="87" t="s">
        <v>0</v>
      </c>
      <c r="I38" s="87" t="s">
        <v>89</v>
      </c>
      <c r="J38" s="87" t="s">
        <v>98</v>
      </c>
      <c r="K38" s="87" t="s">
        <v>91</v>
      </c>
      <c r="L38" s="87" t="s">
        <v>92</v>
      </c>
      <c r="M38" s="87" t="s">
        <v>109</v>
      </c>
      <c r="N38" s="87" t="s">
        <v>113</v>
      </c>
      <c r="O38" s="87">
        <v>999</v>
      </c>
      <c r="P38" s="87" t="s">
        <v>114</v>
      </c>
      <c r="Q38" s="87" t="s">
        <v>117</v>
      </c>
      <c r="R38" s="88"/>
    </row>
    <row r="39" spans="1:18" ht="33.75">
      <c r="A39" s="34"/>
      <c r="B39" s="34" t="s">
        <v>52</v>
      </c>
      <c r="C39" s="34">
        <v>27.8</v>
      </c>
      <c r="D39" s="34">
        <v>88.1</v>
      </c>
      <c r="E39" s="34">
        <v>61.7</v>
      </c>
      <c r="F39" s="34">
        <v>52.1</v>
      </c>
      <c r="G39" s="39" t="s">
        <v>0</v>
      </c>
      <c r="H39" s="39" t="s">
        <v>0</v>
      </c>
      <c r="I39" s="39" t="s">
        <v>89</v>
      </c>
      <c r="J39" s="39" t="s">
        <v>90</v>
      </c>
      <c r="K39" s="39" t="s">
        <v>118</v>
      </c>
      <c r="L39" s="39" t="s">
        <v>108</v>
      </c>
      <c r="M39" s="39" t="s">
        <v>109</v>
      </c>
      <c r="N39" s="39" t="s">
        <v>94</v>
      </c>
      <c r="O39" s="39" t="s">
        <v>95</v>
      </c>
      <c r="P39" s="39" t="s">
        <v>96</v>
      </c>
      <c r="Q39" s="39" t="s">
        <v>97</v>
      </c>
      <c r="R39" s="40"/>
    </row>
    <row r="40" spans="1:18" ht="33.75">
      <c r="A40" s="34"/>
      <c r="B40" s="34" t="s">
        <v>32</v>
      </c>
      <c r="C40" s="34">
        <v>28.1</v>
      </c>
      <c r="D40" s="34">
        <v>19.8</v>
      </c>
      <c r="E40" s="34">
        <v>74.3</v>
      </c>
      <c r="F40" s="34">
        <v>43.2</v>
      </c>
      <c r="G40" s="39" t="s">
        <v>0</v>
      </c>
      <c r="H40" s="39" t="s">
        <v>0</v>
      </c>
      <c r="I40" s="39" t="s">
        <v>89</v>
      </c>
      <c r="J40" s="39" t="s">
        <v>90</v>
      </c>
      <c r="K40" s="39" t="s">
        <v>118</v>
      </c>
      <c r="L40" s="39" t="s">
        <v>108</v>
      </c>
      <c r="M40" s="39" t="s">
        <v>109</v>
      </c>
      <c r="N40" s="39" t="s">
        <v>94</v>
      </c>
      <c r="O40" s="39" t="s">
        <v>95</v>
      </c>
      <c r="P40" s="39" t="s">
        <v>96</v>
      </c>
      <c r="Q40" s="39" t="s">
        <v>97</v>
      </c>
      <c r="R40" s="40"/>
    </row>
    <row r="41" spans="1:18" ht="22.5">
      <c r="A41" s="34"/>
      <c r="B41" s="34" t="s">
        <v>29</v>
      </c>
      <c r="C41" s="34">
        <v>30</v>
      </c>
      <c r="D41" s="34">
        <v>100</v>
      </c>
      <c r="E41" s="34">
        <v>50.8</v>
      </c>
      <c r="F41" s="34">
        <v>42.4</v>
      </c>
      <c r="G41" s="39" t="s">
        <v>0</v>
      </c>
      <c r="H41" s="39" t="s">
        <v>0</v>
      </c>
      <c r="I41" s="39" t="s">
        <v>104</v>
      </c>
      <c r="J41" s="39" t="s">
        <v>104</v>
      </c>
      <c r="K41" s="39" t="s">
        <v>91</v>
      </c>
      <c r="L41" s="39" t="s">
        <v>92</v>
      </c>
      <c r="M41" s="39" t="s">
        <v>109</v>
      </c>
      <c r="N41" s="39" t="s">
        <v>106</v>
      </c>
      <c r="O41" s="39" t="s">
        <v>95</v>
      </c>
      <c r="P41" s="39" t="s">
        <v>96</v>
      </c>
      <c r="Q41" s="39" t="s">
        <v>97</v>
      </c>
      <c r="R41" s="40"/>
    </row>
    <row r="42" spans="1:18" ht="33.75">
      <c r="A42" s="34"/>
      <c r="B42" s="35" t="s">
        <v>35</v>
      </c>
      <c r="C42" s="34">
        <v>39.6</v>
      </c>
      <c r="D42" s="34">
        <v>100</v>
      </c>
      <c r="E42" s="34">
        <v>41.1</v>
      </c>
      <c r="F42" s="34">
        <v>62.6</v>
      </c>
      <c r="G42" s="39" t="s">
        <v>0</v>
      </c>
      <c r="H42" s="39" t="s">
        <v>0</v>
      </c>
      <c r="I42" s="39" t="s">
        <v>89</v>
      </c>
      <c r="J42" s="39" t="s">
        <v>98</v>
      </c>
      <c r="K42" s="39" t="s">
        <v>91</v>
      </c>
      <c r="L42" s="39" t="s">
        <v>92</v>
      </c>
      <c r="M42" s="39" t="s">
        <v>93</v>
      </c>
      <c r="N42" s="39" t="s">
        <v>94</v>
      </c>
      <c r="O42" s="39" t="s">
        <v>110</v>
      </c>
      <c r="P42" s="39" t="s">
        <v>111</v>
      </c>
      <c r="Q42" s="39" t="s">
        <v>112</v>
      </c>
      <c r="R42" s="40"/>
    </row>
    <row r="43" spans="1:18" ht="33.75">
      <c r="A43" s="34"/>
      <c r="B43" s="34" t="s">
        <v>15</v>
      </c>
      <c r="C43" s="34">
        <v>46.4</v>
      </c>
      <c r="D43" s="34">
        <v>91.4</v>
      </c>
      <c r="E43" s="34">
        <v>31.7</v>
      </c>
      <c r="F43" s="34">
        <v>56.1</v>
      </c>
      <c r="G43" s="39" t="s">
        <v>0</v>
      </c>
      <c r="H43" s="39" t="s">
        <v>0</v>
      </c>
      <c r="I43" s="39" t="s">
        <v>89</v>
      </c>
      <c r="J43" s="39" t="s">
        <v>90</v>
      </c>
      <c r="K43" s="39" t="s">
        <v>91</v>
      </c>
      <c r="L43" s="39" t="s">
        <v>92</v>
      </c>
      <c r="M43" s="39" t="s">
        <v>93</v>
      </c>
      <c r="N43" s="39" t="s">
        <v>106</v>
      </c>
      <c r="O43" s="39" t="s">
        <v>110</v>
      </c>
      <c r="P43" s="39" t="s">
        <v>111</v>
      </c>
      <c r="Q43" s="39" t="s">
        <v>112</v>
      </c>
      <c r="R43" s="40"/>
    </row>
    <row r="44" spans="1:18" ht="33.75">
      <c r="A44" s="34"/>
      <c r="B44" s="34" t="s">
        <v>70</v>
      </c>
      <c r="C44" s="34">
        <v>46.9</v>
      </c>
      <c r="D44" s="34">
        <v>13.1</v>
      </c>
      <c r="E44" s="34">
        <v>53.5</v>
      </c>
      <c r="F44" s="34">
        <v>66.6</v>
      </c>
      <c r="G44" s="39" t="s">
        <v>0</v>
      </c>
      <c r="H44" s="39" t="s">
        <v>0</v>
      </c>
      <c r="I44" s="39" t="s">
        <v>89</v>
      </c>
      <c r="J44" s="39" t="s">
        <v>98</v>
      </c>
      <c r="K44" s="39" t="s">
        <v>99</v>
      </c>
      <c r="L44" s="39" t="s">
        <v>92</v>
      </c>
      <c r="M44" s="39" t="s">
        <v>109</v>
      </c>
      <c r="N44" s="39" t="s">
        <v>113</v>
      </c>
      <c r="O44" s="39">
        <v>999</v>
      </c>
      <c r="P44" s="39" t="s">
        <v>114</v>
      </c>
      <c r="Q44" s="39" t="s">
        <v>117</v>
      </c>
      <c r="R44" s="40"/>
    </row>
    <row r="45" spans="1:18" ht="38.25">
      <c r="A45" s="34"/>
      <c r="B45" s="34" t="s">
        <v>189</v>
      </c>
      <c r="C45" s="34">
        <v>52.3</v>
      </c>
      <c r="D45" s="34">
        <v>72.9</v>
      </c>
      <c r="E45" s="34">
        <v>89.9</v>
      </c>
      <c r="F45" s="34">
        <v>75.7</v>
      </c>
      <c r="G45" s="40" t="s">
        <v>0</v>
      </c>
      <c r="H45" s="40" t="s">
        <v>0</v>
      </c>
      <c r="I45" s="40" t="s">
        <v>149</v>
      </c>
      <c r="J45" s="40" t="s">
        <v>149</v>
      </c>
      <c r="K45" s="40" t="s">
        <v>150</v>
      </c>
      <c r="L45" s="40" t="s">
        <v>119</v>
      </c>
      <c r="M45" s="40" t="s">
        <v>151</v>
      </c>
      <c r="N45" s="40" t="s">
        <v>116</v>
      </c>
      <c r="O45" s="40">
        <v>999</v>
      </c>
      <c r="P45" s="40" t="s">
        <v>114</v>
      </c>
      <c r="Q45" s="40" t="s">
        <v>117</v>
      </c>
      <c r="R45" s="40"/>
    </row>
    <row r="46" spans="1:18" ht="38.25">
      <c r="A46" s="86"/>
      <c r="B46" s="86" t="s">
        <v>27</v>
      </c>
      <c r="C46" s="86">
        <v>53.7</v>
      </c>
      <c r="D46" s="86">
        <v>77.6</v>
      </c>
      <c r="E46" s="86">
        <v>70</v>
      </c>
      <c r="F46" s="86">
        <v>77.8</v>
      </c>
      <c r="G46" s="88" t="s">
        <v>0</v>
      </c>
      <c r="H46" s="88" t="s">
        <v>0</v>
      </c>
      <c r="I46" s="88" t="s">
        <v>149</v>
      </c>
      <c r="J46" s="88" t="s">
        <v>149</v>
      </c>
      <c r="K46" s="88" t="s">
        <v>150</v>
      </c>
      <c r="L46" s="88" t="s">
        <v>108</v>
      </c>
      <c r="M46" s="88" t="s">
        <v>109</v>
      </c>
      <c r="N46" s="88" t="s">
        <v>116</v>
      </c>
      <c r="O46" s="88" t="s">
        <v>120</v>
      </c>
      <c r="P46" s="88" t="s">
        <v>121</v>
      </c>
      <c r="Q46" s="88" t="s">
        <v>122</v>
      </c>
      <c r="R46" s="88"/>
    </row>
    <row r="47" spans="1:18" ht="38.25">
      <c r="A47" s="34"/>
      <c r="B47" s="34" t="s">
        <v>16</v>
      </c>
      <c r="C47" s="34">
        <v>64.2</v>
      </c>
      <c r="D47" s="34">
        <v>10.6</v>
      </c>
      <c r="E47" s="34">
        <v>58.6</v>
      </c>
      <c r="F47" s="34">
        <v>99</v>
      </c>
      <c r="G47" s="40" t="s">
        <v>0</v>
      </c>
      <c r="H47" s="40" t="s">
        <v>0</v>
      </c>
      <c r="I47" s="40" t="s">
        <v>89</v>
      </c>
      <c r="J47" s="40" t="s">
        <v>98</v>
      </c>
      <c r="K47" s="40" t="s">
        <v>91</v>
      </c>
      <c r="L47" s="40" t="s">
        <v>92</v>
      </c>
      <c r="M47" s="40" t="s">
        <v>109</v>
      </c>
      <c r="N47" s="40" t="s">
        <v>94</v>
      </c>
      <c r="O47" s="40" t="s">
        <v>95</v>
      </c>
      <c r="P47" s="40" t="s">
        <v>96</v>
      </c>
      <c r="Q47" s="40" t="s">
        <v>97</v>
      </c>
      <c r="R47" s="40"/>
    </row>
    <row r="48" spans="1:18" ht="38.25">
      <c r="A48" s="34"/>
      <c r="B48" s="34" t="s">
        <v>9</v>
      </c>
      <c r="C48" s="34">
        <v>69.6</v>
      </c>
      <c r="D48" s="34">
        <v>83</v>
      </c>
      <c r="E48" s="34">
        <v>88.4</v>
      </c>
      <c r="F48" s="34">
        <v>88.8</v>
      </c>
      <c r="G48" s="40" t="s">
        <v>0</v>
      </c>
      <c r="H48" s="40" t="s">
        <v>0</v>
      </c>
      <c r="I48" s="40" t="s">
        <v>149</v>
      </c>
      <c r="J48" s="40" t="s">
        <v>149</v>
      </c>
      <c r="K48" s="40" t="s">
        <v>150</v>
      </c>
      <c r="L48" s="40" t="s">
        <v>119</v>
      </c>
      <c r="M48" s="40" t="s">
        <v>151</v>
      </c>
      <c r="N48" s="40" t="s">
        <v>116</v>
      </c>
      <c r="O48" s="40" t="s">
        <v>120</v>
      </c>
      <c r="P48" s="40" t="s">
        <v>121</v>
      </c>
      <c r="Q48" s="40" t="s">
        <v>122</v>
      </c>
      <c r="R48" s="40"/>
    </row>
    <row r="49" spans="1:18" ht="38.25">
      <c r="A49" s="34"/>
      <c r="B49" s="34" t="s">
        <v>23</v>
      </c>
      <c r="C49" s="34">
        <v>69.8</v>
      </c>
      <c r="D49" s="34">
        <v>73.6</v>
      </c>
      <c r="E49" s="34">
        <v>87.3</v>
      </c>
      <c r="F49" s="34">
        <v>100</v>
      </c>
      <c r="G49" s="40" t="s">
        <v>1</v>
      </c>
      <c r="H49" s="40" t="s">
        <v>1</v>
      </c>
      <c r="I49" s="40" t="s">
        <v>149</v>
      </c>
      <c r="J49" s="40" t="s">
        <v>149</v>
      </c>
      <c r="K49" s="40" t="s">
        <v>150</v>
      </c>
      <c r="L49" s="40" t="s">
        <v>119</v>
      </c>
      <c r="M49" s="40" t="s">
        <v>151</v>
      </c>
      <c r="N49" s="40" t="s">
        <v>116</v>
      </c>
      <c r="O49" s="40">
        <v>999</v>
      </c>
      <c r="P49" s="40" t="s">
        <v>114</v>
      </c>
      <c r="Q49" s="40" t="s">
        <v>117</v>
      </c>
      <c r="R49" s="40"/>
    </row>
    <row r="50" spans="1:18" ht="38.25">
      <c r="A50" s="34"/>
      <c r="B50" s="34" t="s">
        <v>26</v>
      </c>
      <c r="C50" s="34">
        <v>73.8</v>
      </c>
      <c r="D50" s="34">
        <v>95.9</v>
      </c>
      <c r="E50" s="34">
        <v>67.2</v>
      </c>
      <c r="F50" s="34">
        <v>94.1</v>
      </c>
      <c r="G50" s="40" t="s">
        <v>0</v>
      </c>
      <c r="H50" s="40" t="s">
        <v>0</v>
      </c>
      <c r="I50" s="40" t="s">
        <v>89</v>
      </c>
      <c r="J50" s="40" t="s">
        <v>90</v>
      </c>
      <c r="K50" s="40" t="s">
        <v>118</v>
      </c>
      <c r="L50" s="40" t="s">
        <v>108</v>
      </c>
      <c r="M50" s="40" t="s">
        <v>109</v>
      </c>
      <c r="N50" s="40" t="s">
        <v>94</v>
      </c>
      <c r="O50" s="40" t="s">
        <v>120</v>
      </c>
      <c r="P50" s="40" t="s">
        <v>121</v>
      </c>
      <c r="Q50" s="40" t="s">
        <v>122</v>
      </c>
      <c r="R50" s="40"/>
    </row>
    <row r="51" spans="1:18" ht="38.25">
      <c r="A51" s="86"/>
      <c r="B51" s="86" t="s">
        <v>24</v>
      </c>
      <c r="C51" s="86">
        <v>84.9</v>
      </c>
      <c r="D51" s="86">
        <v>80.3</v>
      </c>
      <c r="E51" s="86">
        <v>86.9</v>
      </c>
      <c r="F51" s="86">
        <v>100</v>
      </c>
      <c r="G51" s="88" t="s">
        <v>0</v>
      </c>
      <c r="H51" s="88" t="s">
        <v>0</v>
      </c>
      <c r="I51" s="88" t="s">
        <v>149</v>
      </c>
      <c r="J51" s="88" t="s">
        <v>149</v>
      </c>
      <c r="K51" s="88" t="s">
        <v>150</v>
      </c>
      <c r="L51" s="88" t="s">
        <v>119</v>
      </c>
      <c r="M51" s="88" t="s">
        <v>151</v>
      </c>
      <c r="N51" s="88" t="s">
        <v>94</v>
      </c>
      <c r="O51" s="88" t="s">
        <v>120</v>
      </c>
      <c r="P51" s="88" t="s">
        <v>121</v>
      </c>
      <c r="Q51" s="88" t="s">
        <v>122</v>
      </c>
      <c r="R51" s="88"/>
    </row>
  </sheetData>
  <autoFilter ref="A4:R5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4:Q74"/>
  <sheetViews>
    <sheetView workbookViewId="0" topLeftCell="A1">
      <selection activeCell="B5" sqref="B5:R73"/>
    </sheetView>
  </sheetViews>
  <sheetFormatPr defaultColWidth="9.140625" defaultRowHeight="12.75"/>
  <sheetData>
    <row r="4" ht="12.75">
      <c r="H4" t="s">
        <v>77</v>
      </c>
    </row>
    <row r="5" spans="3:17" ht="12.75">
      <c r="C5" t="s">
        <v>79</v>
      </c>
      <c r="D5" t="s">
        <v>78</v>
      </c>
      <c r="E5" t="s">
        <v>148</v>
      </c>
      <c r="F5" t="s">
        <v>80</v>
      </c>
      <c r="G5" t="s">
        <v>81</v>
      </c>
      <c r="H5" t="s">
        <v>81</v>
      </c>
      <c r="I5" t="s">
        <v>82</v>
      </c>
      <c r="J5" t="s">
        <v>83</v>
      </c>
      <c r="K5" t="s">
        <v>84</v>
      </c>
      <c r="L5" t="s">
        <v>85</v>
      </c>
      <c r="M5" t="s">
        <v>85</v>
      </c>
      <c r="N5" t="s">
        <v>86</v>
      </c>
      <c r="O5" t="s">
        <v>87</v>
      </c>
      <c r="P5" t="s">
        <v>87</v>
      </c>
      <c r="Q5" t="s">
        <v>88</v>
      </c>
    </row>
    <row r="6" spans="1:17" ht="12.75">
      <c r="A6" t="s">
        <v>187</v>
      </c>
      <c r="B6" t="s">
        <v>12</v>
      </c>
      <c r="C6">
        <v>0</v>
      </c>
      <c r="D6">
        <v>31.7</v>
      </c>
      <c r="E6">
        <v>13.9</v>
      </c>
      <c r="F6">
        <v>0</v>
      </c>
      <c r="G6" t="s">
        <v>0</v>
      </c>
      <c r="H6" t="s">
        <v>0</v>
      </c>
      <c r="I6" t="s">
        <v>104</v>
      </c>
      <c r="J6" t="s">
        <v>104</v>
      </c>
      <c r="K6" t="s">
        <v>99</v>
      </c>
      <c r="L6" t="s">
        <v>100</v>
      </c>
      <c r="M6" t="s">
        <v>105</v>
      </c>
      <c r="N6" t="s">
        <v>113</v>
      </c>
      <c r="O6" t="s">
        <v>115</v>
      </c>
      <c r="P6" t="s">
        <v>111</v>
      </c>
      <c r="Q6" t="s">
        <v>107</v>
      </c>
    </row>
    <row r="7" spans="2:17" ht="12.75">
      <c r="B7" t="s">
        <v>14</v>
      </c>
      <c r="C7">
        <v>0</v>
      </c>
      <c r="D7">
        <v>5</v>
      </c>
      <c r="E7">
        <v>31.4</v>
      </c>
      <c r="F7">
        <v>0</v>
      </c>
      <c r="G7" t="s">
        <v>0</v>
      </c>
      <c r="H7" t="s">
        <v>0</v>
      </c>
      <c r="I7" t="s">
        <v>104</v>
      </c>
      <c r="J7" t="s">
        <v>104</v>
      </c>
      <c r="K7" t="s">
        <v>91</v>
      </c>
      <c r="L7" t="s">
        <v>92</v>
      </c>
      <c r="M7" t="s">
        <v>93</v>
      </c>
      <c r="N7" t="s">
        <v>113</v>
      </c>
      <c r="O7" t="s">
        <v>115</v>
      </c>
      <c r="P7" t="s">
        <v>111</v>
      </c>
      <c r="Q7" t="s">
        <v>103</v>
      </c>
    </row>
    <row r="8" spans="2:17" ht="12.75">
      <c r="B8" t="s">
        <v>45</v>
      </c>
      <c r="C8">
        <v>0</v>
      </c>
      <c r="D8">
        <v>0</v>
      </c>
      <c r="E8">
        <v>85</v>
      </c>
      <c r="F8">
        <v>0</v>
      </c>
      <c r="G8" t="s">
        <v>0</v>
      </c>
      <c r="H8" t="s">
        <v>0</v>
      </c>
      <c r="I8" t="s">
        <v>149</v>
      </c>
      <c r="J8" t="s">
        <v>149</v>
      </c>
      <c r="K8" t="s">
        <v>150</v>
      </c>
      <c r="L8" t="s">
        <v>119</v>
      </c>
      <c r="M8" t="s">
        <v>151</v>
      </c>
      <c r="N8" t="s">
        <v>116</v>
      </c>
      <c r="O8" t="s">
        <v>120</v>
      </c>
      <c r="P8" t="s">
        <v>121</v>
      </c>
      <c r="Q8" t="s">
        <v>122</v>
      </c>
    </row>
    <row r="9" spans="2:17" ht="12.75">
      <c r="B9" t="s">
        <v>152</v>
      </c>
      <c r="C9">
        <v>0</v>
      </c>
      <c r="D9">
        <v>100</v>
      </c>
      <c r="E9">
        <v>28.6</v>
      </c>
      <c r="F9">
        <v>0</v>
      </c>
      <c r="G9" t="s">
        <v>0</v>
      </c>
      <c r="H9" t="s">
        <v>0</v>
      </c>
      <c r="I9" t="s">
        <v>89</v>
      </c>
      <c r="J9" t="s">
        <v>98</v>
      </c>
      <c r="K9" t="s">
        <v>99</v>
      </c>
      <c r="L9" t="s">
        <v>92</v>
      </c>
      <c r="M9" t="s">
        <v>93</v>
      </c>
      <c r="N9" t="s">
        <v>113</v>
      </c>
      <c r="O9" t="s">
        <v>115</v>
      </c>
      <c r="P9" t="s">
        <v>111</v>
      </c>
      <c r="Q9" t="s">
        <v>103</v>
      </c>
    </row>
    <row r="10" spans="2:17" ht="12.75">
      <c r="B10" t="s">
        <v>193</v>
      </c>
      <c r="C10">
        <v>1.3</v>
      </c>
      <c r="D10">
        <v>5.6</v>
      </c>
      <c r="E10">
        <v>11.7</v>
      </c>
      <c r="F10">
        <v>1.6</v>
      </c>
      <c r="G10" t="s">
        <v>0</v>
      </c>
      <c r="H10" t="s">
        <v>0</v>
      </c>
      <c r="I10" t="s">
        <v>89</v>
      </c>
      <c r="J10" t="s">
        <v>98</v>
      </c>
      <c r="K10" t="s">
        <v>91</v>
      </c>
      <c r="L10" t="s">
        <v>100</v>
      </c>
      <c r="M10" t="s">
        <v>105</v>
      </c>
      <c r="N10" t="s">
        <v>106</v>
      </c>
      <c r="O10" t="s">
        <v>101</v>
      </c>
      <c r="P10" t="s">
        <v>102</v>
      </c>
      <c r="Q10" t="s">
        <v>103</v>
      </c>
    </row>
    <row r="11" spans="2:17" ht="12.75">
      <c r="B11" t="s">
        <v>7</v>
      </c>
      <c r="C11">
        <v>2.2</v>
      </c>
      <c r="D11">
        <v>6.6</v>
      </c>
      <c r="F11">
        <v>4.4</v>
      </c>
      <c r="G11" t="s">
        <v>0</v>
      </c>
      <c r="H11" t="s">
        <v>0</v>
      </c>
      <c r="I11" t="s">
        <v>104</v>
      </c>
      <c r="J11" t="s">
        <v>104</v>
      </c>
      <c r="K11" t="s">
        <v>99</v>
      </c>
      <c r="L11" t="s">
        <v>114</v>
      </c>
      <c r="M11" t="s">
        <v>114</v>
      </c>
      <c r="N11" t="s">
        <v>113</v>
      </c>
      <c r="O11">
        <v>999</v>
      </c>
      <c r="P11" t="s">
        <v>114</v>
      </c>
      <c r="Q11" t="s">
        <v>117</v>
      </c>
    </row>
    <row r="12" spans="2:17" ht="12.75">
      <c r="B12" t="s">
        <v>37</v>
      </c>
      <c r="C12">
        <v>2.5</v>
      </c>
      <c r="D12">
        <v>62.5</v>
      </c>
      <c r="E12">
        <v>16.9</v>
      </c>
      <c r="F12">
        <v>2.8</v>
      </c>
      <c r="G12" t="s">
        <v>0</v>
      </c>
      <c r="H12" t="s">
        <v>0</v>
      </c>
      <c r="I12" t="s">
        <v>104</v>
      </c>
      <c r="J12" t="s">
        <v>104</v>
      </c>
      <c r="K12" t="s">
        <v>99</v>
      </c>
      <c r="L12" t="s">
        <v>100</v>
      </c>
      <c r="M12" t="s">
        <v>105</v>
      </c>
      <c r="N12" t="s">
        <v>113</v>
      </c>
      <c r="O12" t="s">
        <v>101</v>
      </c>
      <c r="P12" t="s">
        <v>102</v>
      </c>
      <c r="Q12" t="s">
        <v>103</v>
      </c>
    </row>
    <row r="13" spans="2:17" ht="12.75">
      <c r="B13" t="s">
        <v>154</v>
      </c>
      <c r="C13">
        <v>2.6</v>
      </c>
      <c r="D13">
        <v>8.5</v>
      </c>
      <c r="E13">
        <v>41.6</v>
      </c>
      <c r="F13">
        <v>5.2</v>
      </c>
      <c r="G13" t="s">
        <v>1</v>
      </c>
      <c r="H13" t="s">
        <v>1</v>
      </c>
      <c r="I13" t="s">
        <v>89</v>
      </c>
      <c r="J13" t="s">
        <v>98</v>
      </c>
      <c r="K13" t="s">
        <v>99</v>
      </c>
      <c r="L13" t="s">
        <v>92</v>
      </c>
      <c r="M13" t="s">
        <v>93</v>
      </c>
      <c r="N13" t="s">
        <v>106</v>
      </c>
      <c r="O13" t="s">
        <v>110</v>
      </c>
      <c r="P13" t="s">
        <v>111</v>
      </c>
      <c r="Q13" t="s">
        <v>112</v>
      </c>
    </row>
    <row r="14" spans="2:17" ht="12.75">
      <c r="B14" t="s">
        <v>41</v>
      </c>
      <c r="C14">
        <v>3</v>
      </c>
      <c r="D14">
        <v>0.9</v>
      </c>
      <c r="E14">
        <v>4</v>
      </c>
      <c r="F14">
        <v>4</v>
      </c>
      <c r="G14" t="s">
        <v>0</v>
      </c>
      <c r="H14" t="s">
        <v>0</v>
      </c>
      <c r="I14" t="s">
        <v>89</v>
      </c>
      <c r="J14" t="s">
        <v>98</v>
      </c>
      <c r="K14" t="s">
        <v>99</v>
      </c>
      <c r="L14" t="s">
        <v>100</v>
      </c>
      <c r="M14" t="s">
        <v>105</v>
      </c>
      <c r="N14" t="s">
        <v>113</v>
      </c>
      <c r="O14" t="s">
        <v>101</v>
      </c>
      <c r="P14" t="s">
        <v>102</v>
      </c>
      <c r="Q14" t="s">
        <v>103</v>
      </c>
    </row>
    <row r="15" spans="2:17" ht="12.75">
      <c r="B15" t="s">
        <v>40</v>
      </c>
      <c r="C15">
        <v>3.1</v>
      </c>
      <c r="D15">
        <v>2.3</v>
      </c>
      <c r="E15">
        <v>35.4</v>
      </c>
      <c r="F15">
        <v>5.4</v>
      </c>
      <c r="G15" t="s">
        <v>0</v>
      </c>
      <c r="H15" t="s">
        <v>0</v>
      </c>
      <c r="I15" t="s">
        <v>89</v>
      </c>
      <c r="J15" t="s">
        <v>98</v>
      </c>
      <c r="K15" t="s">
        <v>99</v>
      </c>
      <c r="L15" t="s">
        <v>92</v>
      </c>
      <c r="M15" t="s">
        <v>93</v>
      </c>
      <c r="N15" t="s">
        <v>106</v>
      </c>
      <c r="O15" t="s">
        <v>115</v>
      </c>
      <c r="P15" t="s">
        <v>111</v>
      </c>
      <c r="Q15" t="s">
        <v>103</v>
      </c>
    </row>
    <row r="16" spans="2:17" ht="12.75">
      <c r="B16" t="s">
        <v>171</v>
      </c>
      <c r="C16">
        <v>3.3</v>
      </c>
      <c r="D16">
        <v>7.9</v>
      </c>
      <c r="E16">
        <v>99.5</v>
      </c>
      <c r="F16">
        <v>3.9</v>
      </c>
      <c r="G16" t="s">
        <v>1</v>
      </c>
      <c r="H16" t="s">
        <v>1</v>
      </c>
      <c r="I16" t="s">
        <v>149</v>
      </c>
      <c r="J16" t="s">
        <v>149</v>
      </c>
      <c r="K16" t="s">
        <v>150</v>
      </c>
      <c r="L16" t="s">
        <v>119</v>
      </c>
      <c r="M16" t="s">
        <v>151</v>
      </c>
      <c r="N16" t="s">
        <v>116</v>
      </c>
      <c r="O16">
        <v>999</v>
      </c>
      <c r="P16" t="s">
        <v>114</v>
      </c>
      <c r="Q16" t="s">
        <v>117</v>
      </c>
    </row>
    <row r="17" spans="2:17" ht="12.75">
      <c r="B17" t="s">
        <v>191</v>
      </c>
      <c r="C17">
        <v>5.2</v>
      </c>
      <c r="D17">
        <v>8</v>
      </c>
      <c r="E17">
        <v>67.6</v>
      </c>
      <c r="F17">
        <v>12</v>
      </c>
      <c r="G17" t="s">
        <v>0</v>
      </c>
      <c r="H17" t="s">
        <v>0</v>
      </c>
      <c r="I17" t="s">
        <v>89</v>
      </c>
      <c r="J17" t="s">
        <v>104</v>
      </c>
      <c r="K17" t="s">
        <v>91</v>
      </c>
      <c r="L17" t="s">
        <v>108</v>
      </c>
      <c r="M17" t="s">
        <v>109</v>
      </c>
      <c r="N17" t="s">
        <v>94</v>
      </c>
      <c r="O17" t="s">
        <v>120</v>
      </c>
      <c r="P17" t="s">
        <v>121</v>
      </c>
      <c r="Q17" t="s">
        <v>122</v>
      </c>
    </row>
    <row r="18" spans="2:17" ht="12.75">
      <c r="B18" t="s">
        <v>20</v>
      </c>
      <c r="C18">
        <v>6</v>
      </c>
      <c r="D18">
        <v>8.1</v>
      </c>
      <c r="E18">
        <v>32.6</v>
      </c>
      <c r="F18">
        <v>8.6</v>
      </c>
      <c r="G18" t="s">
        <v>0</v>
      </c>
      <c r="H18" t="s">
        <v>0</v>
      </c>
      <c r="I18" t="s">
        <v>89</v>
      </c>
      <c r="J18" t="s">
        <v>98</v>
      </c>
      <c r="K18" t="s">
        <v>91</v>
      </c>
      <c r="L18" t="s">
        <v>92</v>
      </c>
      <c r="M18" t="s">
        <v>93</v>
      </c>
      <c r="N18" t="s">
        <v>94</v>
      </c>
      <c r="O18" t="s">
        <v>110</v>
      </c>
      <c r="P18" t="s">
        <v>111</v>
      </c>
      <c r="Q18" t="s">
        <v>112</v>
      </c>
    </row>
    <row r="19" spans="2:17" ht="12.75">
      <c r="B19" t="s">
        <v>51</v>
      </c>
      <c r="C19">
        <v>6.5</v>
      </c>
      <c r="D19">
        <v>1</v>
      </c>
      <c r="E19">
        <v>44.9</v>
      </c>
      <c r="F19">
        <v>9.8</v>
      </c>
      <c r="G19" t="s">
        <v>0</v>
      </c>
      <c r="H19" t="s">
        <v>0</v>
      </c>
      <c r="I19" t="s">
        <v>89</v>
      </c>
      <c r="J19" t="s">
        <v>98</v>
      </c>
      <c r="K19" t="s">
        <v>118</v>
      </c>
      <c r="L19" t="s">
        <v>92</v>
      </c>
      <c r="M19" t="s">
        <v>93</v>
      </c>
      <c r="N19" t="s">
        <v>113</v>
      </c>
      <c r="O19">
        <v>999</v>
      </c>
      <c r="P19" t="s">
        <v>114</v>
      </c>
      <c r="Q19" t="s">
        <v>117</v>
      </c>
    </row>
    <row r="20" spans="2:17" ht="12.75">
      <c r="B20" t="s">
        <v>46</v>
      </c>
      <c r="C20">
        <v>7.1</v>
      </c>
      <c r="D20">
        <v>17.1</v>
      </c>
      <c r="E20">
        <v>55.5</v>
      </c>
      <c r="F20">
        <v>11.5</v>
      </c>
      <c r="G20" t="s">
        <v>0</v>
      </c>
      <c r="H20" t="s">
        <v>0</v>
      </c>
      <c r="I20" t="s">
        <v>89</v>
      </c>
      <c r="J20" t="s">
        <v>98</v>
      </c>
      <c r="K20" t="s">
        <v>91</v>
      </c>
      <c r="L20" t="s">
        <v>92</v>
      </c>
      <c r="M20" t="s">
        <v>109</v>
      </c>
      <c r="N20" t="s">
        <v>113</v>
      </c>
      <c r="O20" t="s">
        <v>110</v>
      </c>
      <c r="P20" t="s">
        <v>111</v>
      </c>
      <c r="Q20" t="s">
        <v>112</v>
      </c>
    </row>
    <row r="21" spans="2:17" ht="12.75">
      <c r="B21" t="s">
        <v>19</v>
      </c>
      <c r="C21">
        <v>7.4</v>
      </c>
      <c r="D21">
        <v>24.1</v>
      </c>
      <c r="E21">
        <v>18.1</v>
      </c>
      <c r="F21">
        <v>12.4</v>
      </c>
      <c r="G21" t="s">
        <v>0</v>
      </c>
      <c r="H21" t="s">
        <v>0</v>
      </c>
      <c r="I21" t="s">
        <v>89</v>
      </c>
      <c r="J21" t="s">
        <v>98</v>
      </c>
      <c r="K21" t="s">
        <v>91</v>
      </c>
      <c r="L21" t="s">
        <v>100</v>
      </c>
      <c r="M21" t="s">
        <v>105</v>
      </c>
      <c r="N21" t="s">
        <v>106</v>
      </c>
      <c r="O21" t="s">
        <v>101</v>
      </c>
      <c r="P21" t="s">
        <v>102</v>
      </c>
      <c r="Q21" t="s">
        <v>103</v>
      </c>
    </row>
    <row r="22" spans="2:17" ht="12.75">
      <c r="B22" t="s">
        <v>39</v>
      </c>
      <c r="C22">
        <v>8.7</v>
      </c>
      <c r="D22">
        <v>24.7</v>
      </c>
      <c r="E22">
        <v>87.8</v>
      </c>
      <c r="F22">
        <v>13.7</v>
      </c>
      <c r="G22" t="s">
        <v>1</v>
      </c>
      <c r="H22" t="s">
        <v>1</v>
      </c>
      <c r="I22" t="s">
        <v>149</v>
      </c>
      <c r="J22" t="s">
        <v>149</v>
      </c>
      <c r="K22" t="s">
        <v>118</v>
      </c>
      <c r="L22" t="s">
        <v>119</v>
      </c>
      <c r="M22" t="s">
        <v>151</v>
      </c>
      <c r="N22" t="s">
        <v>94</v>
      </c>
      <c r="O22">
        <v>999</v>
      </c>
      <c r="P22" t="s">
        <v>114</v>
      </c>
      <c r="Q22" t="s">
        <v>117</v>
      </c>
    </row>
    <row r="23" spans="2:17" ht="12.75">
      <c r="B23" t="s">
        <v>13</v>
      </c>
      <c r="C23">
        <v>9.1</v>
      </c>
      <c r="D23">
        <v>3.2</v>
      </c>
      <c r="E23">
        <v>28.9</v>
      </c>
      <c r="F23">
        <v>12.1</v>
      </c>
      <c r="G23" t="s">
        <v>0</v>
      </c>
      <c r="H23" t="s">
        <v>0</v>
      </c>
      <c r="I23" t="s">
        <v>89</v>
      </c>
      <c r="J23" t="s">
        <v>98</v>
      </c>
      <c r="K23" t="s">
        <v>91</v>
      </c>
      <c r="L23" t="s">
        <v>92</v>
      </c>
      <c r="M23" t="s">
        <v>93</v>
      </c>
      <c r="N23" t="s">
        <v>106</v>
      </c>
      <c r="O23" t="s">
        <v>110</v>
      </c>
      <c r="P23" t="s">
        <v>111</v>
      </c>
      <c r="Q23" t="s">
        <v>112</v>
      </c>
    </row>
    <row r="24" spans="2:17" ht="12.75">
      <c r="B24" t="s">
        <v>11</v>
      </c>
      <c r="C24">
        <v>10.5</v>
      </c>
      <c r="D24">
        <v>40.1</v>
      </c>
      <c r="E24">
        <v>96.8</v>
      </c>
      <c r="F24">
        <v>15.1</v>
      </c>
      <c r="G24" t="s">
        <v>1</v>
      </c>
      <c r="H24" t="s">
        <v>1</v>
      </c>
      <c r="I24" t="s">
        <v>149</v>
      </c>
      <c r="J24" t="s">
        <v>149</v>
      </c>
      <c r="K24" t="s">
        <v>150</v>
      </c>
      <c r="L24" t="s">
        <v>119</v>
      </c>
      <c r="M24" t="s">
        <v>151</v>
      </c>
      <c r="N24" t="s">
        <v>116</v>
      </c>
      <c r="O24">
        <v>999</v>
      </c>
      <c r="P24" t="s">
        <v>114</v>
      </c>
      <c r="Q24" t="s">
        <v>117</v>
      </c>
    </row>
    <row r="25" spans="2:17" ht="12.75">
      <c r="B25" t="s">
        <v>31</v>
      </c>
      <c r="C25">
        <v>11.7</v>
      </c>
      <c r="D25">
        <v>23.1</v>
      </c>
      <c r="E25">
        <v>62.1</v>
      </c>
      <c r="F25">
        <v>23.2</v>
      </c>
      <c r="G25" t="s">
        <v>1</v>
      </c>
      <c r="H25" t="s">
        <v>1</v>
      </c>
      <c r="I25" t="s">
        <v>89</v>
      </c>
      <c r="J25" t="s">
        <v>90</v>
      </c>
      <c r="K25" t="s">
        <v>118</v>
      </c>
      <c r="L25" t="s">
        <v>108</v>
      </c>
      <c r="M25" t="s">
        <v>109</v>
      </c>
      <c r="N25" t="s">
        <v>116</v>
      </c>
      <c r="O25">
        <v>999</v>
      </c>
      <c r="P25" t="s">
        <v>114</v>
      </c>
      <c r="Q25" t="s">
        <v>117</v>
      </c>
    </row>
    <row r="26" spans="2:17" ht="12.75">
      <c r="B26" t="s">
        <v>28</v>
      </c>
      <c r="C26">
        <v>12.9</v>
      </c>
      <c r="D26">
        <v>27.3</v>
      </c>
      <c r="E26">
        <v>97.3</v>
      </c>
      <c r="F26">
        <v>18.4</v>
      </c>
      <c r="G26" t="s">
        <v>1</v>
      </c>
      <c r="H26" t="s">
        <v>1</v>
      </c>
      <c r="I26" t="s">
        <v>149</v>
      </c>
      <c r="J26" t="s">
        <v>149</v>
      </c>
      <c r="K26" t="s">
        <v>118</v>
      </c>
      <c r="L26" t="s">
        <v>119</v>
      </c>
      <c r="M26" t="s">
        <v>151</v>
      </c>
      <c r="N26" t="s">
        <v>116</v>
      </c>
      <c r="O26">
        <v>999</v>
      </c>
      <c r="P26" t="s">
        <v>114</v>
      </c>
      <c r="Q26" t="s">
        <v>117</v>
      </c>
    </row>
    <row r="27" spans="2:17" ht="12.75">
      <c r="B27" t="s">
        <v>47</v>
      </c>
      <c r="C27">
        <v>13.4</v>
      </c>
      <c r="D27">
        <v>16.7</v>
      </c>
      <c r="E27">
        <v>62.6</v>
      </c>
      <c r="F27">
        <v>28.4</v>
      </c>
      <c r="G27" t="s">
        <v>1</v>
      </c>
      <c r="H27" t="s">
        <v>1</v>
      </c>
      <c r="I27" t="s">
        <v>89</v>
      </c>
      <c r="J27" t="s">
        <v>98</v>
      </c>
      <c r="K27" t="s">
        <v>91</v>
      </c>
      <c r="L27" t="s">
        <v>92</v>
      </c>
      <c r="M27" t="s">
        <v>109</v>
      </c>
      <c r="N27" t="s">
        <v>94</v>
      </c>
      <c r="O27" t="s">
        <v>95</v>
      </c>
      <c r="P27" t="s">
        <v>96</v>
      </c>
      <c r="Q27" t="s">
        <v>97</v>
      </c>
    </row>
    <row r="28" spans="2:17" ht="12.75">
      <c r="B28" t="s">
        <v>55</v>
      </c>
      <c r="C28">
        <v>16.9</v>
      </c>
      <c r="D28">
        <v>3.5</v>
      </c>
      <c r="E28">
        <v>26.5</v>
      </c>
      <c r="F28">
        <v>22.6</v>
      </c>
      <c r="G28" t="s">
        <v>0</v>
      </c>
      <c r="H28" t="s">
        <v>0</v>
      </c>
      <c r="I28" t="s">
        <v>89</v>
      </c>
      <c r="J28" t="s">
        <v>98</v>
      </c>
      <c r="K28" t="s">
        <v>91</v>
      </c>
      <c r="L28" t="s">
        <v>92</v>
      </c>
      <c r="M28" t="s">
        <v>93</v>
      </c>
      <c r="N28" t="s">
        <v>113</v>
      </c>
      <c r="O28">
        <v>999</v>
      </c>
      <c r="P28" t="s">
        <v>114</v>
      </c>
      <c r="Q28" t="s">
        <v>117</v>
      </c>
    </row>
    <row r="29" spans="2:17" ht="12.75">
      <c r="B29" t="s">
        <v>56</v>
      </c>
      <c r="C29">
        <v>17.3</v>
      </c>
      <c r="D29">
        <v>34.5</v>
      </c>
      <c r="E29">
        <v>34.6</v>
      </c>
      <c r="F29">
        <v>20.7</v>
      </c>
      <c r="G29" t="s">
        <v>0</v>
      </c>
      <c r="H29" t="s">
        <v>0</v>
      </c>
      <c r="I29" t="s">
        <v>89</v>
      </c>
      <c r="J29" t="s">
        <v>98</v>
      </c>
      <c r="K29" t="s">
        <v>91</v>
      </c>
      <c r="L29" t="s">
        <v>92</v>
      </c>
      <c r="M29" t="s">
        <v>93</v>
      </c>
      <c r="N29" t="s">
        <v>113</v>
      </c>
      <c r="O29" t="s">
        <v>110</v>
      </c>
      <c r="P29" t="s">
        <v>111</v>
      </c>
      <c r="Q29" t="s">
        <v>112</v>
      </c>
    </row>
    <row r="30" spans="2:17" ht="12.75">
      <c r="B30" t="s">
        <v>42</v>
      </c>
      <c r="C30">
        <v>17.5</v>
      </c>
      <c r="D30">
        <v>28.5</v>
      </c>
      <c r="E30">
        <v>55.2</v>
      </c>
      <c r="F30">
        <v>25.6</v>
      </c>
      <c r="G30" t="s">
        <v>0</v>
      </c>
      <c r="H30" t="s">
        <v>0</v>
      </c>
      <c r="I30" t="s">
        <v>89</v>
      </c>
      <c r="J30" t="s">
        <v>98</v>
      </c>
      <c r="K30" t="s">
        <v>91</v>
      </c>
      <c r="L30" t="s">
        <v>92</v>
      </c>
      <c r="M30" t="s">
        <v>109</v>
      </c>
      <c r="N30" t="s">
        <v>94</v>
      </c>
      <c r="O30" t="s">
        <v>110</v>
      </c>
      <c r="P30" t="s">
        <v>111</v>
      </c>
      <c r="Q30" t="s">
        <v>112</v>
      </c>
    </row>
    <row r="31" spans="2:17" ht="12.75">
      <c r="B31" t="s">
        <v>190</v>
      </c>
      <c r="C31">
        <v>18.7</v>
      </c>
      <c r="D31">
        <v>26.4</v>
      </c>
      <c r="E31">
        <v>53.2</v>
      </c>
      <c r="F31">
        <v>39.3</v>
      </c>
      <c r="G31" t="s">
        <v>1</v>
      </c>
      <c r="H31" t="s">
        <v>1</v>
      </c>
      <c r="I31" t="s">
        <v>89</v>
      </c>
      <c r="J31" t="s">
        <v>90</v>
      </c>
      <c r="K31" t="s">
        <v>118</v>
      </c>
      <c r="L31" t="s">
        <v>92</v>
      </c>
      <c r="M31" t="s">
        <v>109</v>
      </c>
      <c r="N31" t="s">
        <v>94</v>
      </c>
      <c r="O31" t="s">
        <v>95</v>
      </c>
      <c r="P31" t="s">
        <v>96</v>
      </c>
      <c r="Q31" t="s">
        <v>97</v>
      </c>
    </row>
    <row r="32" spans="2:17" ht="12.75">
      <c r="B32" t="s">
        <v>22</v>
      </c>
      <c r="C32">
        <v>19.8</v>
      </c>
      <c r="D32">
        <v>56</v>
      </c>
      <c r="E32">
        <v>95.3</v>
      </c>
      <c r="F32">
        <v>45.2</v>
      </c>
      <c r="G32" t="s">
        <v>1</v>
      </c>
      <c r="H32" t="s">
        <v>1</v>
      </c>
      <c r="I32" t="s">
        <v>89</v>
      </c>
      <c r="J32" t="s">
        <v>98</v>
      </c>
      <c r="K32" t="s">
        <v>91</v>
      </c>
      <c r="L32" t="s">
        <v>119</v>
      </c>
      <c r="M32" t="s">
        <v>151</v>
      </c>
      <c r="N32" t="s">
        <v>94</v>
      </c>
      <c r="O32" t="s">
        <v>95</v>
      </c>
      <c r="P32" t="s">
        <v>96</v>
      </c>
      <c r="Q32" t="s">
        <v>97</v>
      </c>
    </row>
    <row r="33" spans="2:17" ht="12.75">
      <c r="B33" t="s">
        <v>33</v>
      </c>
      <c r="C33">
        <v>19.9</v>
      </c>
      <c r="D33">
        <v>89.6</v>
      </c>
      <c r="E33">
        <v>55.2</v>
      </c>
      <c r="F33">
        <v>28.1</v>
      </c>
      <c r="G33" t="s">
        <v>0</v>
      </c>
      <c r="H33" t="s">
        <v>0</v>
      </c>
      <c r="I33" t="s">
        <v>89</v>
      </c>
      <c r="J33" t="s">
        <v>90</v>
      </c>
      <c r="K33" t="s">
        <v>91</v>
      </c>
      <c r="L33" t="s">
        <v>92</v>
      </c>
      <c r="M33" t="s">
        <v>109</v>
      </c>
      <c r="N33" t="s">
        <v>106</v>
      </c>
      <c r="O33" t="s">
        <v>95</v>
      </c>
      <c r="P33" t="s">
        <v>96</v>
      </c>
      <c r="Q33" t="s">
        <v>97</v>
      </c>
    </row>
    <row r="34" spans="2:17" ht="12.75">
      <c r="B34" t="s">
        <v>49</v>
      </c>
      <c r="C34">
        <v>21.4</v>
      </c>
      <c r="D34">
        <v>47.4</v>
      </c>
      <c r="E34">
        <v>44</v>
      </c>
      <c r="F34">
        <v>27.7</v>
      </c>
      <c r="G34" t="s">
        <v>0</v>
      </c>
      <c r="H34" t="s">
        <v>0</v>
      </c>
      <c r="I34" t="s">
        <v>89</v>
      </c>
      <c r="J34" t="s">
        <v>90</v>
      </c>
      <c r="K34" t="s">
        <v>91</v>
      </c>
      <c r="L34" t="s">
        <v>92</v>
      </c>
      <c r="M34" t="s">
        <v>93</v>
      </c>
      <c r="N34" t="s">
        <v>106</v>
      </c>
      <c r="O34" t="s">
        <v>95</v>
      </c>
      <c r="P34" t="s">
        <v>96</v>
      </c>
      <c r="Q34" t="s">
        <v>97</v>
      </c>
    </row>
    <row r="35" spans="2:17" ht="12.75">
      <c r="B35" t="s">
        <v>8</v>
      </c>
      <c r="C35">
        <v>22.4</v>
      </c>
      <c r="D35">
        <v>80</v>
      </c>
      <c r="E35">
        <v>61.1</v>
      </c>
      <c r="F35">
        <v>31.7</v>
      </c>
      <c r="G35" t="s">
        <v>0</v>
      </c>
      <c r="H35" t="s">
        <v>0</v>
      </c>
      <c r="I35" t="s">
        <v>89</v>
      </c>
      <c r="J35" t="s">
        <v>98</v>
      </c>
      <c r="K35" t="s">
        <v>118</v>
      </c>
      <c r="L35" t="s">
        <v>108</v>
      </c>
      <c r="M35" t="s">
        <v>109</v>
      </c>
      <c r="N35" t="s">
        <v>94</v>
      </c>
      <c r="O35" t="s">
        <v>95</v>
      </c>
      <c r="P35" t="s">
        <v>96</v>
      </c>
      <c r="Q35" t="s">
        <v>97</v>
      </c>
    </row>
    <row r="36" spans="2:17" ht="12.75">
      <c r="B36" t="s">
        <v>10</v>
      </c>
      <c r="C36">
        <v>22.5</v>
      </c>
      <c r="D36">
        <v>83.3</v>
      </c>
      <c r="E36">
        <v>42.4</v>
      </c>
      <c r="F36">
        <v>33.3</v>
      </c>
      <c r="G36" t="s">
        <v>0</v>
      </c>
      <c r="H36" t="s">
        <v>0</v>
      </c>
      <c r="I36" t="s">
        <v>89</v>
      </c>
      <c r="J36" t="s">
        <v>90</v>
      </c>
      <c r="K36" t="s">
        <v>118</v>
      </c>
      <c r="L36" t="s">
        <v>92</v>
      </c>
      <c r="M36" t="s">
        <v>93</v>
      </c>
      <c r="N36" t="s">
        <v>94</v>
      </c>
      <c r="O36" t="s">
        <v>95</v>
      </c>
      <c r="P36" t="s">
        <v>96</v>
      </c>
      <c r="Q36" t="s">
        <v>97</v>
      </c>
    </row>
    <row r="37" spans="2:17" ht="12.75">
      <c r="B37" t="s">
        <v>25</v>
      </c>
      <c r="C37">
        <v>22.6</v>
      </c>
      <c r="D37">
        <v>42.2</v>
      </c>
      <c r="E37">
        <v>84.3</v>
      </c>
      <c r="F37">
        <v>51.5</v>
      </c>
      <c r="G37" t="s">
        <v>1</v>
      </c>
      <c r="H37" t="s">
        <v>1</v>
      </c>
      <c r="I37" t="s">
        <v>89</v>
      </c>
      <c r="J37" t="s">
        <v>90</v>
      </c>
      <c r="K37" t="s">
        <v>91</v>
      </c>
      <c r="L37" t="s">
        <v>119</v>
      </c>
      <c r="M37" t="s">
        <v>153</v>
      </c>
      <c r="N37" t="s">
        <v>116</v>
      </c>
      <c r="O37" t="s">
        <v>120</v>
      </c>
      <c r="P37" t="s">
        <v>121</v>
      </c>
      <c r="Q37" t="s">
        <v>122</v>
      </c>
    </row>
    <row r="38" spans="2:17" ht="12.75">
      <c r="B38" t="s">
        <v>17</v>
      </c>
      <c r="C38">
        <v>22.7</v>
      </c>
      <c r="D38">
        <v>89.8</v>
      </c>
      <c r="E38">
        <v>35.7</v>
      </c>
      <c r="F38">
        <v>29.5</v>
      </c>
      <c r="G38" t="s">
        <v>0</v>
      </c>
      <c r="H38" t="s">
        <v>0</v>
      </c>
      <c r="I38" t="s">
        <v>89</v>
      </c>
      <c r="J38" t="s">
        <v>98</v>
      </c>
      <c r="K38" t="s">
        <v>118</v>
      </c>
      <c r="L38" t="s">
        <v>92</v>
      </c>
      <c r="M38" t="s">
        <v>93</v>
      </c>
      <c r="N38" t="s">
        <v>94</v>
      </c>
      <c r="O38" t="s">
        <v>110</v>
      </c>
      <c r="P38" t="s">
        <v>111</v>
      </c>
      <c r="Q38" t="s">
        <v>112</v>
      </c>
    </row>
    <row r="39" spans="2:17" ht="12.75">
      <c r="B39" t="s">
        <v>204</v>
      </c>
      <c r="C39">
        <v>22.8</v>
      </c>
      <c r="D39">
        <v>3.7</v>
      </c>
      <c r="E39">
        <v>48.7</v>
      </c>
      <c r="F39">
        <v>34.4</v>
      </c>
      <c r="G39" t="s">
        <v>0</v>
      </c>
      <c r="H39" t="s">
        <v>0</v>
      </c>
      <c r="I39" t="s">
        <v>89</v>
      </c>
      <c r="J39" t="s">
        <v>98</v>
      </c>
      <c r="K39" t="s">
        <v>91</v>
      </c>
      <c r="L39" t="s">
        <v>92</v>
      </c>
      <c r="M39" t="s">
        <v>109</v>
      </c>
      <c r="N39" t="s">
        <v>113</v>
      </c>
      <c r="O39">
        <v>999</v>
      </c>
      <c r="P39" t="s">
        <v>114</v>
      </c>
      <c r="Q39" t="s">
        <v>117</v>
      </c>
    </row>
    <row r="40" spans="2:17" ht="12.75">
      <c r="B40" t="s">
        <v>44</v>
      </c>
      <c r="C40">
        <v>26.2</v>
      </c>
      <c r="D40" t="s">
        <v>114</v>
      </c>
      <c r="E40">
        <v>65</v>
      </c>
      <c r="F40">
        <v>50.1</v>
      </c>
      <c r="G40" t="s">
        <v>1</v>
      </c>
      <c r="H40" t="s">
        <v>1</v>
      </c>
      <c r="I40" t="s">
        <v>149</v>
      </c>
      <c r="J40" t="s">
        <v>149</v>
      </c>
      <c r="K40" t="s">
        <v>118</v>
      </c>
      <c r="L40" t="s">
        <v>108</v>
      </c>
      <c r="M40" t="s">
        <v>109</v>
      </c>
      <c r="N40" t="s">
        <v>116</v>
      </c>
      <c r="O40">
        <v>999</v>
      </c>
      <c r="P40" t="s">
        <v>114</v>
      </c>
      <c r="Q40" t="s">
        <v>117</v>
      </c>
    </row>
    <row r="41" spans="2:17" ht="12.75">
      <c r="B41" t="s">
        <v>52</v>
      </c>
      <c r="C41">
        <v>27.8</v>
      </c>
      <c r="D41">
        <v>88.1</v>
      </c>
      <c r="E41">
        <v>61.7</v>
      </c>
      <c r="F41">
        <v>52.1</v>
      </c>
      <c r="G41" t="s">
        <v>0</v>
      </c>
      <c r="H41" t="s">
        <v>0</v>
      </c>
      <c r="I41" t="s">
        <v>89</v>
      </c>
      <c r="J41" t="s">
        <v>90</v>
      </c>
      <c r="K41" t="s">
        <v>118</v>
      </c>
      <c r="L41" t="s">
        <v>108</v>
      </c>
      <c r="M41" t="s">
        <v>109</v>
      </c>
      <c r="N41" t="s">
        <v>94</v>
      </c>
      <c r="O41" t="s">
        <v>95</v>
      </c>
      <c r="P41" t="s">
        <v>96</v>
      </c>
      <c r="Q41" t="s">
        <v>97</v>
      </c>
    </row>
    <row r="42" spans="2:17" ht="12.75">
      <c r="B42" t="s">
        <v>32</v>
      </c>
      <c r="C42">
        <v>28.1</v>
      </c>
      <c r="D42">
        <v>19.8</v>
      </c>
      <c r="E42">
        <v>74.3</v>
      </c>
      <c r="F42">
        <v>43.2</v>
      </c>
      <c r="G42" t="s">
        <v>0</v>
      </c>
      <c r="H42" t="s">
        <v>0</v>
      </c>
      <c r="I42" t="s">
        <v>89</v>
      </c>
      <c r="J42" t="s">
        <v>90</v>
      </c>
      <c r="K42" t="s">
        <v>118</v>
      </c>
      <c r="L42" t="s">
        <v>108</v>
      </c>
      <c r="M42" t="s">
        <v>109</v>
      </c>
      <c r="N42" t="s">
        <v>94</v>
      </c>
      <c r="O42" t="s">
        <v>95</v>
      </c>
      <c r="P42" t="s">
        <v>96</v>
      </c>
      <c r="Q42" t="s">
        <v>97</v>
      </c>
    </row>
    <row r="43" spans="2:17" ht="12.75">
      <c r="B43" t="s">
        <v>29</v>
      </c>
      <c r="C43">
        <v>30</v>
      </c>
      <c r="D43">
        <v>100</v>
      </c>
      <c r="E43">
        <v>50.8</v>
      </c>
      <c r="F43">
        <v>42.4</v>
      </c>
      <c r="G43" t="s">
        <v>0</v>
      </c>
      <c r="H43" t="s">
        <v>0</v>
      </c>
      <c r="I43" t="s">
        <v>104</v>
      </c>
      <c r="J43" t="s">
        <v>104</v>
      </c>
      <c r="K43" t="s">
        <v>91</v>
      </c>
      <c r="L43" t="s">
        <v>92</v>
      </c>
      <c r="M43" t="s">
        <v>109</v>
      </c>
      <c r="N43" t="s">
        <v>106</v>
      </c>
      <c r="O43" t="s">
        <v>95</v>
      </c>
      <c r="P43" t="s">
        <v>96</v>
      </c>
      <c r="Q43" t="s">
        <v>97</v>
      </c>
    </row>
    <row r="44" spans="2:17" ht="12.75">
      <c r="B44" t="s">
        <v>35</v>
      </c>
      <c r="C44">
        <v>39.6</v>
      </c>
      <c r="D44">
        <v>100</v>
      </c>
      <c r="E44">
        <v>41.1</v>
      </c>
      <c r="F44">
        <v>62.6</v>
      </c>
      <c r="G44" t="s">
        <v>0</v>
      </c>
      <c r="H44" t="s">
        <v>0</v>
      </c>
      <c r="I44" t="s">
        <v>89</v>
      </c>
      <c r="J44" t="s">
        <v>98</v>
      </c>
      <c r="K44" t="s">
        <v>91</v>
      </c>
      <c r="L44" t="s">
        <v>92</v>
      </c>
      <c r="M44" t="s">
        <v>93</v>
      </c>
      <c r="N44" t="s">
        <v>94</v>
      </c>
      <c r="O44" t="s">
        <v>110</v>
      </c>
      <c r="P44" t="s">
        <v>111</v>
      </c>
      <c r="Q44" t="s">
        <v>112</v>
      </c>
    </row>
    <row r="45" spans="2:17" ht="12.75">
      <c r="B45" t="s">
        <v>15</v>
      </c>
      <c r="C45">
        <v>46.4</v>
      </c>
      <c r="D45">
        <v>91.4</v>
      </c>
      <c r="E45">
        <v>31.7</v>
      </c>
      <c r="F45">
        <v>56.1</v>
      </c>
      <c r="G45" t="s">
        <v>0</v>
      </c>
      <c r="H45" t="s">
        <v>0</v>
      </c>
      <c r="I45" t="s">
        <v>89</v>
      </c>
      <c r="J45" t="s">
        <v>90</v>
      </c>
      <c r="K45" t="s">
        <v>91</v>
      </c>
      <c r="L45" t="s">
        <v>92</v>
      </c>
      <c r="M45" t="s">
        <v>93</v>
      </c>
      <c r="N45" t="s">
        <v>106</v>
      </c>
      <c r="O45" t="s">
        <v>110</v>
      </c>
      <c r="P45" t="s">
        <v>111</v>
      </c>
      <c r="Q45" t="s">
        <v>112</v>
      </c>
    </row>
    <row r="46" spans="2:17" ht="12.75">
      <c r="B46" t="s">
        <v>70</v>
      </c>
      <c r="C46">
        <v>46.9</v>
      </c>
      <c r="D46">
        <v>13.1</v>
      </c>
      <c r="E46">
        <v>53.5</v>
      </c>
      <c r="F46">
        <v>66.6</v>
      </c>
      <c r="G46" t="s">
        <v>0</v>
      </c>
      <c r="H46" t="s">
        <v>0</v>
      </c>
      <c r="I46" t="s">
        <v>89</v>
      </c>
      <c r="J46" t="s">
        <v>98</v>
      </c>
      <c r="K46" t="s">
        <v>99</v>
      </c>
      <c r="L46" t="s">
        <v>92</v>
      </c>
      <c r="M46" t="s">
        <v>109</v>
      </c>
      <c r="N46" t="s">
        <v>113</v>
      </c>
      <c r="O46">
        <v>999</v>
      </c>
      <c r="P46" t="s">
        <v>114</v>
      </c>
      <c r="Q46" t="s">
        <v>117</v>
      </c>
    </row>
    <row r="47" spans="2:17" ht="12.75">
      <c r="B47" t="s">
        <v>189</v>
      </c>
      <c r="C47">
        <v>52.3</v>
      </c>
      <c r="D47">
        <v>72.9</v>
      </c>
      <c r="E47">
        <v>89.9</v>
      </c>
      <c r="F47">
        <v>75.7</v>
      </c>
      <c r="G47" t="s">
        <v>0</v>
      </c>
      <c r="H47" t="s">
        <v>0</v>
      </c>
      <c r="I47" t="s">
        <v>149</v>
      </c>
      <c r="J47" t="s">
        <v>149</v>
      </c>
      <c r="K47" t="s">
        <v>150</v>
      </c>
      <c r="L47" t="s">
        <v>119</v>
      </c>
      <c r="M47" t="s">
        <v>151</v>
      </c>
      <c r="N47" t="s">
        <v>116</v>
      </c>
      <c r="O47">
        <v>999</v>
      </c>
      <c r="P47" t="s">
        <v>114</v>
      </c>
      <c r="Q47" t="s">
        <v>117</v>
      </c>
    </row>
    <row r="48" spans="2:17" ht="12.75">
      <c r="B48" t="s">
        <v>27</v>
      </c>
      <c r="C48">
        <v>53.7</v>
      </c>
      <c r="D48">
        <v>77.6</v>
      </c>
      <c r="E48">
        <v>70</v>
      </c>
      <c r="F48">
        <v>77.8</v>
      </c>
      <c r="G48" t="s">
        <v>0</v>
      </c>
      <c r="H48" t="s">
        <v>0</v>
      </c>
      <c r="I48" t="s">
        <v>149</v>
      </c>
      <c r="J48" t="s">
        <v>149</v>
      </c>
      <c r="K48" t="s">
        <v>150</v>
      </c>
      <c r="L48" t="s">
        <v>108</v>
      </c>
      <c r="M48" t="s">
        <v>109</v>
      </c>
      <c r="N48" t="s">
        <v>116</v>
      </c>
      <c r="O48" t="s">
        <v>120</v>
      </c>
      <c r="P48" t="s">
        <v>121</v>
      </c>
      <c r="Q48" t="s">
        <v>122</v>
      </c>
    </row>
    <row r="49" spans="2:17" ht="12.75">
      <c r="B49" t="s">
        <v>67</v>
      </c>
      <c r="C49">
        <v>56.6</v>
      </c>
      <c r="D49" t="s">
        <v>114</v>
      </c>
      <c r="E49">
        <v>77.8</v>
      </c>
      <c r="F49">
        <v>86.8</v>
      </c>
      <c r="G49" t="s">
        <v>0</v>
      </c>
      <c r="H49" t="s">
        <v>0</v>
      </c>
      <c r="I49" t="s">
        <v>149</v>
      </c>
      <c r="J49" t="s">
        <v>149</v>
      </c>
      <c r="K49" t="s">
        <v>114</v>
      </c>
      <c r="L49" t="s">
        <v>108</v>
      </c>
      <c r="M49" t="s">
        <v>153</v>
      </c>
      <c r="N49" t="s">
        <v>114</v>
      </c>
      <c r="O49">
        <v>999</v>
      </c>
      <c r="P49" t="s">
        <v>114</v>
      </c>
      <c r="Q49" t="s">
        <v>117</v>
      </c>
    </row>
    <row r="50" spans="2:17" ht="12.75">
      <c r="B50" t="s">
        <v>16</v>
      </c>
      <c r="C50">
        <v>64.2</v>
      </c>
      <c r="D50">
        <v>10.6</v>
      </c>
      <c r="E50">
        <v>58.6</v>
      </c>
      <c r="F50">
        <v>99</v>
      </c>
      <c r="G50" t="s">
        <v>0</v>
      </c>
      <c r="H50" t="s">
        <v>0</v>
      </c>
      <c r="I50" t="s">
        <v>89</v>
      </c>
      <c r="J50" t="s">
        <v>98</v>
      </c>
      <c r="K50" t="s">
        <v>91</v>
      </c>
      <c r="L50" t="s">
        <v>92</v>
      </c>
      <c r="M50" t="s">
        <v>109</v>
      </c>
      <c r="N50" t="s">
        <v>94</v>
      </c>
      <c r="O50" t="s">
        <v>95</v>
      </c>
      <c r="P50" t="s">
        <v>96</v>
      </c>
      <c r="Q50" t="s">
        <v>97</v>
      </c>
    </row>
    <row r="51" spans="2:17" ht="12.75">
      <c r="B51" t="s">
        <v>9</v>
      </c>
      <c r="C51">
        <v>69.6</v>
      </c>
      <c r="D51">
        <v>83</v>
      </c>
      <c r="E51">
        <v>88.4</v>
      </c>
      <c r="F51">
        <v>88.8</v>
      </c>
      <c r="G51" t="s">
        <v>0</v>
      </c>
      <c r="H51" t="s">
        <v>0</v>
      </c>
      <c r="I51" t="s">
        <v>149</v>
      </c>
      <c r="J51" t="s">
        <v>149</v>
      </c>
      <c r="K51" t="s">
        <v>150</v>
      </c>
      <c r="L51" t="s">
        <v>119</v>
      </c>
      <c r="M51" t="s">
        <v>151</v>
      </c>
      <c r="N51" t="s">
        <v>116</v>
      </c>
      <c r="O51" t="s">
        <v>120</v>
      </c>
      <c r="P51" t="s">
        <v>121</v>
      </c>
      <c r="Q51" t="s">
        <v>122</v>
      </c>
    </row>
    <row r="52" spans="2:17" ht="12.75">
      <c r="B52" t="s">
        <v>23</v>
      </c>
      <c r="C52">
        <v>69.8</v>
      </c>
      <c r="D52">
        <v>73.6</v>
      </c>
      <c r="E52">
        <v>87.3</v>
      </c>
      <c r="F52">
        <v>100</v>
      </c>
      <c r="G52" t="s">
        <v>1</v>
      </c>
      <c r="H52" t="s">
        <v>1</v>
      </c>
      <c r="I52" t="s">
        <v>149</v>
      </c>
      <c r="J52" t="s">
        <v>149</v>
      </c>
      <c r="K52" t="s">
        <v>150</v>
      </c>
      <c r="L52" t="s">
        <v>119</v>
      </c>
      <c r="M52" t="s">
        <v>151</v>
      </c>
      <c r="N52" t="s">
        <v>116</v>
      </c>
      <c r="O52">
        <v>999</v>
      </c>
      <c r="P52" t="s">
        <v>114</v>
      </c>
      <c r="Q52" t="s">
        <v>117</v>
      </c>
    </row>
    <row r="53" spans="2:17" ht="12.75">
      <c r="B53" t="s">
        <v>26</v>
      </c>
      <c r="C53">
        <v>73.8</v>
      </c>
      <c r="D53">
        <v>95.9</v>
      </c>
      <c r="E53">
        <v>67.2</v>
      </c>
      <c r="F53">
        <v>94.1</v>
      </c>
      <c r="G53" t="s">
        <v>0</v>
      </c>
      <c r="H53" t="s">
        <v>0</v>
      </c>
      <c r="I53" t="s">
        <v>89</v>
      </c>
      <c r="J53" t="s">
        <v>90</v>
      </c>
      <c r="K53" t="s">
        <v>118</v>
      </c>
      <c r="L53" t="s">
        <v>108</v>
      </c>
      <c r="M53" t="s">
        <v>109</v>
      </c>
      <c r="N53" t="s">
        <v>94</v>
      </c>
      <c r="O53" t="s">
        <v>120</v>
      </c>
      <c r="P53" t="s">
        <v>121</v>
      </c>
      <c r="Q53" t="s">
        <v>122</v>
      </c>
    </row>
    <row r="54" spans="2:17" ht="12.75">
      <c r="B54" t="s">
        <v>24</v>
      </c>
      <c r="C54">
        <v>84.9</v>
      </c>
      <c r="D54">
        <v>80.3</v>
      </c>
      <c r="E54">
        <v>86.9</v>
      </c>
      <c r="F54">
        <v>100</v>
      </c>
      <c r="G54" t="s">
        <v>0</v>
      </c>
      <c r="H54" t="s">
        <v>0</v>
      </c>
      <c r="I54" t="s">
        <v>149</v>
      </c>
      <c r="J54" t="s">
        <v>149</v>
      </c>
      <c r="K54" t="s">
        <v>150</v>
      </c>
      <c r="L54" t="s">
        <v>119</v>
      </c>
      <c r="M54" t="s">
        <v>151</v>
      </c>
      <c r="N54" t="s">
        <v>94</v>
      </c>
      <c r="O54" t="s">
        <v>120</v>
      </c>
      <c r="P54" t="s">
        <v>121</v>
      </c>
      <c r="Q54" t="s">
        <v>122</v>
      </c>
    </row>
    <row r="55" spans="2:17" ht="12.75">
      <c r="B55" t="s">
        <v>188</v>
      </c>
      <c r="C55" t="s">
        <v>114</v>
      </c>
      <c r="D55">
        <v>87</v>
      </c>
      <c r="E55">
        <v>94.9</v>
      </c>
      <c r="F55" t="s">
        <v>114</v>
      </c>
      <c r="G55" t="s">
        <v>0</v>
      </c>
      <c r="H55" t="s">
        <v>0</v>
      </c>
      <c r="I55" t="s">
        <v>149</v>
      </c>
      <c r="J55" t="s">
        <v>149</v>
      </c>
      <c r="K55" t="s">
        <v>150</v>
      </c>
      <c r="L55" t="s">
        <v>119</v>
      </c>
      <c r="M55" t="s">
        <v>151</v>
      </c>
      <c r="N55" t="s">
        <v>116</v>
      </c>
      <c r="O55">
        <v>999</v>
      </c>
      <c r="P55" t="s">
        <v>114</v>
      </c>
      <c r="Q55" t="s">
        <v>117</v>
      </c>
    </row>
    <row r="56" spans="2:17" ht="12.75">
      <c r="B56" t="s">
        <v>192</v>
      </c>
      <c r="C56" t="s">
        <v>114</v>
      </c>
      <c r="D56" t="s">
        <v>114</v>
      </c>
      <c r="E56" t="s">
        <v>114</v>
      </c>
      <c r="F56" t="s">
        <v>114</v>
      </c>
      <c r="G56" t="s">
        <v>0</v>
      </c>
      <c r="H56" t="s">
        <v>0</v>
      </c>
      <c r="I56" t="s">
        <v>104</v>
      </c>
      <c r="J56" t="s">
        <v>104</v>
      </c>
      <c r="K56" t="s">
        <v>114</v>
      </c>
      <c r="L56" t="s">
        <v>114</v>
      </c>
      <c r="M56" t="s">
        <v>114</v>
      </c>
      <c r="N56" t="s">
        <v>94</v>
      </c>
      <c r="O56">
        <v>999</v>
      </c>
      <c r="P56" t="s">
        <v>114</v>
      </c>
      <c r="Q56" t="s">
        <v>117</v>
      </c>
    </row>
    <row r="57" spans="2:17" ht="12.75">
      <c r="B57" t="s">
        <v>194</v>
      </c>
      <c r="C57" t="s">
        <v>114</v>
      </c>
      <c r="D57" t="s">
        <v>114</v>
      </c>
      <c r="E57">
        <v>92.5</v>
      </c>
      <c r="F57" t="s">
        <v>114</v>
      </c>
      <c r="G57" t="s">
        <v>0</v>
      </c>
      <c r="H57" t="s">
        <v>0</v>
      </c>
      <c r="I57" t="s">
        <v>149</v>
      </c>
      <c r="J57" t="s">
        <v>149</v>
      </c>
      <c r="K57" t="s">
        <v>114</v>
      </c>
      <c r="L57" t="s">
        <v>119</v>
      </c>
      <c r="M57" t="s">
        <v>151</v>
      </c>
      <c r="N57" t="s">
        <v>116</v>
      </c>
      <c r="O57">
        <v>999</v>
      </c>
      <c r="P57" t="s">
        <v>114</v>
      </c>
      <c r="Q57" t="s">
        <v>117</v>
      </c>
    </row>
    <row r="58" spans="2:17" ht="12.75">
      <c r="B58" t="s">
        <v>195</v>
      </c>
      <c r="C58" t="s">
        <v>114</v>
      </c>
      <c r="D58" t="s">
        <v>114</v>
      </c>
      <c r="E58" t="s">
        <v>114</v>
      </c>
      <c r="F58" t="s">
        <v>114</v>
      </c>
      <c r="G58" t="s">
        <v>0</v>
      </c>
      <c r="H58" t="s">
        <v>0</v>
      </c>
      <c r="I58" t="s">
        <v>104</v>
      </c>
      <c r="J58" t="s">
        <v>104</v>
      </c>
      <c r="K58" t="s">
        <v>99</v>
      </c>
      <c r="L58" t="s">
        <v>114</v>
      </c>
      <c r="M58" t="s">
        <v>114</v>
      </c>
      <c r="N58" t="s">
        <v>106</v>
      </c>
      <c r="O58">
        <v>999</v>
      </c>
      <c r="P58" t="s">
        <v>114</v>
      </c>
      <c r="Q58" t="s">
        <v>117</v>
      </c>
    </row>
    <row r="59" spans="2:17" ht="12.75">
      <c r="B59" t="s">
        <v>48</v>
      </c>
      <c r="C59" t="s">
        <v>114</v>
      </c>
      <c r="D59">
        <v>80.2</v>
      </c>
      <c r="E59">
        <v>53.3</v>
      </c>
      <c r="F59" t="s">
        <v>114</v>
      </c>
      <c r="G59" t="s">
        <v>0</v>
      </c>
      <c r="H59" t="s">
        <v>0</v>
      </c>
      <c r="I59" t="s">
        <v>104</v>
      </c>
      <c r="J59" t="s">
        <v>104</v>
      </c>
      <c r="K59" t="s">
        <v>91</v>
      </c>
      <c r="L59" t="s">
        <v>92</v>
      </c>
      <c r="M59" t="s">
        <v>109</v>
      </c>
      <c r="N59" t="s">
        <v>113</v>
      </c>
      <c r="O59" t="s">
        <v>110</v>
      </c>
      <c r="P59" t="s">
        <v>111</v>
      </c>
      <c r="Q59" t="s">
        <v>112</v>
      </c>
    </row>
    <row r="60" spans="2:17" ht="12.75">
      <c r="B60" t="s">
        <v>196</v>
      </c>
      <c r="C60" t="s">
        <v>114</v>
      </c>
      <c r="D60" t="s">
        <v>114</v>
      </c>
      <c r="E60" t="s">
        <v>114</v>
      </c>
      <c r="F60" t="s">
        <v>114</v>
      </c>
      <c r="G60" t="s">
        <v>0</v>
      </c>
      <c r="H60" t="s">
        <v>0</v>
      </c>
      <c r="I60" t="s">
        <v>89</v>
      </c>
      <c r="J60" t="s">
        <v>98</v>
      </c>
      <c r="K60" t="s">
        <v>91</v>
      </c>
      <c r="L60" t="s">
        <v>108</v>
      </c>
      <c r="M60" t="s">
        <v>109</v>
      </c>
      <c r="N60" t="s">
        <v>106</v>
      </c>
      <c r="O60" t="s">
        <v>110</v>
      </c>
      <c r="P60" t="s">
        <v>111</v>
      </c>
      <c r="Q60" t="s">
        <v>112</v>
      </c>
    </row>
    <row r="61" spans="2:17" ht="12.75">
      <c r="B61" t="s">
        <v>197</v>
      </c>
      <c r="C61" t="s">
        <v>114</v>
      </c>
      <c r="D61" t="s">
        <v>114</v>
      </c>
      <c r="E61">
        <v>95.8</v>
      </c>
      <c r="F61" t="s">
        <v>114</v>
      </c>
      <c r="G61" t="s">
        <v>1</v>
      </c>
      <c r="H61" t="s">
        <v>1</v>
      </c>
      <c r="I61" t="s">
        <v>149</v>
      </c>
      <c r="J61" t="s">
        <v>149</v>
      </c>
      <c r="K61" t="s">
        <v>150</v>
      </c>
      <c r="L61" t="s">
        <v>119</v>
      </c>
      <c r="M61" t="s">
        <v>151</v>
      </c>
      <c r="N61" t="s">
        <v>116</v>
      </c>
      <c r="O61">
        <v>999</v>
      </c>
      <c r="P61" t="s">
        <v>114</v>
      </c>
      <c r="Q61" t="s">
        <v>117</v>
      </c>
    </row>
    <row r="62" spans="2:17" ht="12.75">
      <c r="B62" t="s">
        <v>54</v>
      </c>
      <c r="C62" t="s">
        <v>114</v>
      </c>
      <c r="D62">
        <v>98.1</v>
      </c>
      <c r="E62">
        <v>71.7</v>
      </c>
      <c r="F62" t="s">
        <v>114</v>
      </c>
      <c r="G62" t="s">
        <v>0</v>
      </c>
      <c r="H62" t="s">
        <v>0</v>
      </c>
      <c r="I62" t="s">
        <v>89</v>
      </c>
      <c r="J62" t="s">
        <v>98</v>
      </c>
      <c r="K62" t="s">
        <v>91</v>
      </c>
      <c r="L62" t="s">
        <v>108</v>
      </c>
      <c r="M62" t="s">
        <v>109</v>
      </c>
      <c r="N62" t="s">
        <v>106</v>
      </c>
      <c r="O62" t="s">
        <v>115</v>
      </c>
      <c r="P62" t="s">
        <v>111</v>
      </c>
      <c r="Q62" t="s">
        <v>107</v>
      </c>
    </row>
    <row r="63" spans="2:17" ht="12.75">
      <c r="B63" t="s">
        <v>198</v>
      </c>
      <c r="C63" t="s">
        <v>114</v>
      </c>
      <c r="D63" t="s">
        <v>114</v>
      </c>
      <c r="E63">
        <v>97.6</v>
      </c>
      <c r="F63" t="s">
        <v>114</v>
      </c>
      <c r="G63" t="s">
        <v>0</v>
      </c>
      <c r="H63" t="s">
        <v>0</v>
      </c>
      <c r="I63" t="s">
        <v>89</v>
      </c>
      <c r="J63" t="s">
        <v>90</v>
      </c>
      <c r="K63" t="s">
        <v>114</v>
      </c>
      <c r="L63" t="s">
        <v>119</v>
      </c>
      <c r="M63" t="s">
        <v>151</v>
      </c>
      <c r="N63" t="s">
        <v>116</v>
      </c>
      <c r="O63">
        <v>999</v>
      </c>
      <c r="P63" t="s">
        <v>114</v>
      </c>
      <c r="Q63" t="s">
        <v>117</v>
      </c>
    </row>
    <row r="64" spans="2:17" ht="12.75">
      <c r="B64" t="s">
        <v>199</v>
      </c>
      <c r="C64" t="s">
        <v>114</v>
      </c>
      <c r="D64" t="s">
        <v>114</v>
      </c>
      <c r="E64" t="s">
        <v>114</v>
      </c>
      <c r="F64" t="s">
        <v>114</v>
      </c>
      <c r="G64" t="s">
        <v>0</v>
      </c>
      <c r="H64" t="s">
        <v>0</v>
      </c>
      <c r="I64" t="s">
        <v>114</v>
      </c>
      <c r="J64" t="s">
        <v>114</v>
      </c>
      <c r="K64" t="s">
        <v>114</v>
      </c>
      <c r="L64" t="s">
        <v>114</v>
      </c>
      <c r="M64" t="s">
        <v>114</v>
      </c>
      <c r="N64" t="s">
        <v>114</v>
      </c>
      <c r="O64">
        <v>999</v>
      </c>
      <c r="P64" t="s">
        <v>114</v>
      </c>
      <c r="Q64" t="s">
        <v>114</v>
      </c>
    </row>
    <row r="65" spans="2:17" ht="12.75">
      <c r="B65" t="s">
        <v>200</v>
      </c>
      <c r="C65" t="s">
        <v>114</v>
      </c>
      <c r="D65" t="s">
        <v>114</v>
      </c>
      <c r="E65">
        <v>35</v>
      </c>
      <c r="F65" t="s">
        <v>114</v>
      </c>
      <c r="G65" t="s">
        <v>0</v>
      </c>
      <c r="H65" t="s">
        <v>0</v>
      </c>
      <c r="I65" t="s">
        <v>89</v>
      </c>
      <c r="J65" t="s">
        <v>98</v>
      </c>
      <c r="K65" t="s">
        <v>91</v>
      </c>
      <c r="L65" t="s">
        <v>92</v>
      </c>
      <c r="M65" t="s">
        <v>93</v>
      </c>
      <c r="N65" t="s">
        <v>106</v>
      </c>
      <c r="O65">
        <v>999</v>
      </c>
      <c r="P65" t="s">
        <v>114</v>
      </c>
      <c r="Q65" t="s">
        <v>117</v>
      </c>
    </row>
    <row r="66" spans="2:17" ht="12.75">
      <c r="B66" t="s">
        <v>34</v>
      </c>
      <c r="C66" t="s">
        <v>114</v>
      </c>
      <c r="D66">
        <v>64.2</v>
      </c>
      <c r="E66">
        <v>71.3</v>
      </c>
      <c r="F66" t="s">
        <v>114</v>
      </c>
      <c r="G66" t="s">
        <v>0</v>
      </c>
      <c r="H66" t="s">
        <v>0</v>
      </c>
      <c r="I66" t="s">
        <v>89</v>
      </c>
      <c r="J66" t="s">
        <v>98</v>
      </c>
      <c r="K66" t="s">
        <v>114</v>
      </c>
      <c r="L66" t="s">
        <v>108</v>
      </c>
      <c r="M66" t="s">
        <v>109</v>
      </c>
      <c r="N66" t="s">
        <v>94</v>
      </c>
      <c r="O66">
        <v>999</v>
      </c>
      <c r="P66" t="s">
        <v>114</v>
      </c>
      <c r="Q66" t="s">
        <v>117</v>
      </c>
    </row>
    <row r="67" spans="2:17" ht="12.75">
      <c r="B67" t="s">
        <v>201</v>
      </c>
      <c r="C67" t="s">
        <v>114</v>
      </c>
      <c r="D67" t="s">
        <v>114</v>
      </c>
      <c r="E67" t="s">
        <v>114</v>
      </c>
      <c r="F67" t="s">
        <v>114</v>
      </c>
      <c r="G67" t="s">
        <v>0</v>
      </c>
      <c r="H67" t="s">
        <v>0</v>
      </c>
      <c r="I67" t="s">
        <v>89</v>
      </c>
      <c r="J67" t="s">
        <v>98</v>
      </c>
      <c r="K67" t="s">
        <v>91</v>
      </c>
      <c r="L67" t="s">
        <v>114</v>
      </c>
      <c r="M67" t="s">
        <v>114</v>
      </c>
      <c r="N67" t="s">
        <v>113</v>
      </c>
      <c r="O67">
        <v>999</v>
      </c>
      <c r="P67" t="s">
        <v>114</v>
      </c>
      <c r="Q67" t="s">
        <v>112</v>
      </c>
    </row>
    <row r="68" spans="2:17" ht="12.75">
      <c r="B68" t="s">
        <v>36</v>
      </c>
      <c r="C68" t="s">
        <v>114</v>
      </c>
      <c r="D68">
        <v>56.6</v>
      </c>
      <c r="E68" t="s">
        <v>114</v>
      </c>
      <c r="F68" t="s">
        <v>114</v>
      </c>
      <c r="G68" t="s">
        <v>0</v>
      </c>
      <c r="H68" t="s">
        <v>0</v>
      </c>
      <c r="I68" t="s">
        <v>114</v>
      </c>
      <c r="J68" t="s">
        <v>114</v>
      </c>
      <c r="K68" t="s">
        <v>114</v>
      </c>
      <c r="L68" t="s">
        <v>114</v>
      </c>
      <c r="M68" t="s">
        <v>114</v>
      </c>
      <c r="N68" t="s">
        <v>114</v>
      </c>
      <c r="O68">
        <v>999</v>
      </c>
      <c r="P68" t="s">
        <v>114</v>
      </c>
      <c r="Q68" t="s">
        <v>117</v>
      </c>
    </row>
    <row r="69" spans="2:17" ht="12.75">
      <c r="B69" t="s">
        <v>38</v>
      </c>
      <c r="C69" t="s">
        <v>114</v>
      </c>
      <c r="D69">
        <v>95.2</v>
      </c>
      <c r="E69">
        <v>83.6</v>
      </c>
      <c r="F69" t="s">
        <v>114</v>
      </c>
      <c r="G69" t="s">
        <v>0</v>
      </c>
      <c r="H69" t="s">
        <v>0</v>
      </c>
      <c r="I69" t="s">
        <v>149</v>
      </c>
      <c r="J69" t="s">
        <v>149</v>
      </c>
      <c r="K69" t="s">
        <v>150</v>
      </c>
      <c r="L69" t="s">
        <v>119</v>
      </c>
      <c r="M69" t="s">
        <v>153</v>
      </c>
      <c r="N69" t="s">
        <v>116</v>
      </c>
      <c r="O69" t="s">
        <v>120</v>
      </c>
      <c r="P69" t="s">
        <v>121</v>
      </c>
      <c r="Q69" t="s">
        <v>122</v>
      </c>
    </row>
    <row r="70" spans="2:17" ht="12.75">
      <c r="B70" t="s">
        <v>202</v>
      </c>
      <c r="C70" t="s">
        <v>114</v>
      </c>
      <c r="D70" t="s">
        <v>114</v>
      </c>
      <c r="E70">
        <v>83.8</v>
      </c>
      <c r="F70" t="s">
        <v>114</v>
      </c>
      <c r="G70" t="s">
        <v>0</v>
      </c>
      <c r="H70" t="s">
        <v>0</v>
      </c>
      <c r="I70" t="s">
        <v>149</v>
      </c>
      <c r="J70" t="s">
        <v>149</v>
      </c>
      <c r="K70" t="s">
        <v>114</v>
      </c>
      <c r="L70" t="s">
        <v>119</v>
      </c>
      <c r="M70" t="s">
        <v>153</v>
      </c>
      <c r="N70" t="s">
        <v>94</v>
      </c>
      <c r="O70">
        <v>999</v>
      </c>
      <c r="P70" t="s">
        <v>114</v>
      </c>
      <c r="Q70" t="s">
        <v>117</v>
      </c>
    </row>
    <row r="71" spans="2:17" ht="12.75">
      <c r="B71" t="s">
        <v>203</v>
      </c>
      <c r="C71" t="s">
        <v>114</v>
      </c>
      <c r="D71" t="s">
        <v>114</v>
      </c>
      <c r="E71" t="s">
        <v>114</v>
      </c>
      <c r="F71" t="s">
        <v>114</v>
      </c>
      <c r="G71" t="s">
        <v>0</v>
      </c>
      <c r="H71" t="s">
        <v>0</v>
      </c>
      <c r="I71" t="s">
        <v>114</v>
      </c>
      <c r="J71" t="s">
        <v>114</v>
      </c>
      <c r="K71" t="s">
        <v>114</v>
      </c>
      <c r="L71" t="s">
        <v>114</v>
      </c>
      <c r="M71" t="s">
        <v>114</v>
      </c>
      <c r="N71" t="s">
        <v>114</v>
      </c>
      <c r="O71">
        <v>999</v>
      </c>
      <c r="P71" t="s">
        <v>114</v>
      </c>
      <c r="Q71" t="s">
        <v>117</v>
      </c>
    </row>
    <row r="72" spans="2:17" ht="12.75">
      <c r="B72" t="s">
        <v>71</v>
      </c>
      <c r="C72" t="s">
        <v>114</v>
      </c>
      <c r="D72">
        <v>48</v>
      </c>
      <c r="E72" t="s">
        <v>114</v>
      </c>
      <c r="F72" t="s">
        <v>114</v>
      </c>
      <c r="G72" t="s">
        <v>0</v>
      </c>
      <c r="H72" t="s">
        <v>0</v>
      </c>
      <c r="I72" t="s">
        <v>89</v>
      </c>
      <c r="J72" t="s">
        <v>90</v>
      </c>
      <c r="K72" t="s">
        <v>118</v>
      </c>
      <c r="L72" t="s">
        <v>114</v>
      </c>
      <c r="M72" t="s">
        <v>114</v>
      </c>
      <c r="N72" t="s">
        <v>116</v>
      </c>
      <c r="O72">
        <v>999</v>
      </c>
      <c r="P72" t="s">
        <v>114</v>
      </c>
      <c r="Q72" t="s">
        <v>117</v>
      </c>
    </row>
    <row r="73" spans="2:17" ht="12.75">
      <c r="B73" t="s">
        <v>53</v>
      </c>
      <c r="C73" t="s">
        <v>114</v>
      </c>
      <c r="D73">
        <v>19.5</v>
      </c>
      <c r="E73">
        <v>96.2</v>
      </c>
      <c r="F73" t="s">
        <v>114</v>
      </c>
      <c r="G73" t="s">
        <v>0</v>
      </c>
      <c r="H73" t="s">
        <v>0</v>
      </c>
      <c r="I73" t="s">
        <v>89</v>
      </c>
      <c r="J73" t="s">
        <v>98</v>
      </c>
      <c r="K73" t="s">
        <v>114</v>
      </c>
      <c r="L73" t="s">
        <v>119</v>
      </c>
      <c r="M73" t="s">
        <v>151</v>
      </c>
      <c r="N73" t="s">
        <v>94</v>
      </c>
      <c r="O73">
        <v>999</v>
      </c>
      <c r="P73" t="s">
        <v>114</v>
      </c>
      <c r="Q73" t="s">
        <v>117</v>
      </c>
    </row>
    <row r="74" ht="12.75">
      <c r="A74" t="s">
        <v>205</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dc:creator>
  <cp:keywords/>
  <dc:description/>
  <cp:lastModifiedBy>Flo</cp:lastModifiedBy>
  <cp:lastPrinted>2013-01-24T22:58:48Z</cp:lastPrinted>
  <dcterms:created xsi:type="dcterms:W3CDTF">2009-11-13T08:27:05Z</dcterms:created>
  <dcterms:modified xsi:type="dcterms:W3CDTF">2013-01-31T10:38:06Z</dcterms:modified>
  <cp:category/>
  <cp:version/>
  <cp:contentType/>
  <cp:contentStatus/>
</cp:coreProperties>
</file>