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356" windowWidth="7695" windowHeight="9120" tabRatio="206" activeTab="0"/>
  </bookViews>
  <sheets>
    <sheet name="HTBOP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<sst xmlns="http://schemas.openxmlformats.org/spreadsheetml/2006/main" count="77" uniqueCount="37">
  <si>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REPUBLIC OF HAITI</t>
  </si>
  <si>
    <t>BALANCE OF PAYMENTS</t>
  </si>
  <si>
    <t>…</t>
  </si>
  <si>
    <t>(US$M)</t>
  </si>
  <si>
    <t xml:space="preserve">     Balance on Goods &amp; Services</t>
  </si>
  <si>
    <t xml:space="preserve">          Balance on Goods</t>
  </si>
  <si>
    <t xml:space="preserve">               Exports of Goods f.o.b.</t>
  </si>
  <si>
    <t xml:space="preserve">               Imports of Goods f.o.b.</t>
  </si>
  <si>
    <t xml:space="preserve">          Balance on Services</t>
  </si>
  <si>
    <t xml:space="preserve">               Services (Credit)</t>
  </si>
  <si>
    <t xml:space="preserve">     Balance on Income</t>
  </si>
  <si>
    <t xml:space="preserve">          Income (Credit)</t>
  </si>
  <si>
    <t xml:space="preserve">          Income (Debit)</t>
  </si>
  <si>
    <t xml:space="preserve">     Current Transfers (Net)</t>
  </si>
  <si>
    <t xml:space="preserve">     Direct investment of the declared economy</t>
  </si>
  <si>
    <t xml:space="preserve">               Services (Debit)</t>
  </si>
  <si>
    <t xml:space="preserve">          Credit</t>
  </si>
  <si>
    <t xml:space="preserve">          Debit</t>
  </si>
  <si>
    <t>-</t>
  </si>
  <si>
    <t xml:space="preserve">     Other investments</t>
  </si>
  <si>
    <t xml:space="preserve">     Use of IMF Credit and IMF loans </t>
  </si>
  <si>
    <t xml:space="preserve">     Rescheduling of Debt</t>
  </si>
  <si>
    <t xml:space="preserve">     Reserve Assets (- = Increase)</t>
  </si>
  <si>
    <t xml:space="preserve">     Other Financing Engagements &lt;1&gt;</t>
  </si>
  <si>
    <t>&lt;2&gt; Figures without a sign = Accumulation; (-) = Repayment</t>
  </si>
  <si>
    <t xml:space="preserve">     Exceptional Financing &lt;2&gt;</t>
  </si>
  <si>
    <t>SOURCE:  Bank of the Republic of Haiti.</t>
  </si>
  <si>
    <t>ERRORS &amp; OMISSIONS</t>
  </si>
  <si>
    <t>GLOBAL BALANCE</t>
  </si>
  <si>
    <t>FINANCING</t>
  </si>
  <si>
    <t>CURRENT ACCOUNT</t>
  </si>
  <si>
    <t>CAPITAL &amp; FINANCIAL ACCOUNT</t>
  </si>
  <si>
    <t xml:space="preserve">  Capital Account</t>
  </si>
  <si>
    <t xml:space="preserve">  Financial Account</t>
  </si>
  <si>
    <t>&lt;1&gt; Short-term engagements with international financing organizations.</t>
  </si>
  <si>
    <t>2005p</t>
  </si>
  <si>
    <t>2006p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</si>
</sst>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$&quot;#,##0\ ;\(&quot;$&quot;#,##0\)"/>
    <numFmt numFmtId="193" formatCode="&quot;$&quot;#,##0\ ;[Red]\(&quot;$&quot;#,##0\)"/>
    <numFmt numFmtId="194" formatCode="&quot;$&quot;#,##0.00\ ;\(&quot;$&quot;#,##0.00\)"/>
    <numFmt numFmtId="195" formatCode="&quot;$&quot;#,##0.00\ ;[Red]\(&quot;$&quot;#,##0.00\)"/>
    <numFmt numFmtId="196" formatCode="#\ ??"/>
    <numFmt numFmtId="197" formatCode="m/d"/>
    <numFmt numFmtId="198" formatCode="0.0"/>
    <numFmt numFmtId="199" formatCode="#,##0.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Univers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98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7" fillId="33" borderId="18" xfId="0" applyFont="1" applyFill="1" applyBorder="1" applyAlignment="1">
      <alignment/>
    </xf>
    <xf numFmtId="199" fontId="8" fillId="33" borderId="10" xfId="0" applyNumberFormat="1" applyFont="1" applyFill="1" applyBorder="1" applyAlignment="1">
      <alignment horizontal="right"/>
    </xf>
    <xf numFmtId="199" fontId="9" fillId="33" borderId="10" xfId="0" applyNumberFormat="1" applyFont="1" applyFill="1" applyBorder="1" applyAlignment="1">
      <alignment horizontal="right"/>
    </xf>
    <xf numFmtId="199" fontId="9" fillId="33" borderId="10" xfId="0" applyNumberFormat="1" applyFont="1" applyFill="1" applyBorder="1" applyAlignment="1">
      <alignment/>
    </xf>
    <xf numFmtId="199" fontId="7" fillId="33" borderId="10" xfId="0" applyNumberFormat="1" applyFont="1" applyFill="1" applyBorder="1" applyAlignment="1">
      <alignment horizontal="right"/>
    </xf>
    <xf numFmtId="199" fontId="7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8"/>
  <sheetViews>
    <sheetView showGridLines="0" tabSelected="1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3"/>
    </sheetView>
  </sheetViews>
  <sheetFormatPr defaultColWidth="9.140625" defaultRowHeight="12.75"/>
  <cols>
    <col min="1" max="1" width="32.57421875" style="1" customWidth="1"/>
    <col min="2" max="5" width="7.28125" style="1" customWidth="1"/>
    <col min="6" max="7" width="7.57421875" style="1" customWidth="1"/>
    <col min="8" max="16" width="7.57421875" style="2" customWidth="1"/>
    <col min="17" max="16384" width="9.140625" style="2" customWidth="1"/>
  </cols>
  <sheetData>
    <row r="1" spans="1:13" ht="11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1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1.25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8:9" ht="12" thickBot="1">
      <c r="H4" s="1"/>
      <c r="I4" s="1"/>
    </row>
    <row r="5" spans="1:16" ht="11.25">
      <c r="A5" s="15"/>
      <c r="B5" s="16">
        <v>1992</v>
      </c>
      <c r="C5" s="16">
        <v>1993</v>
      </c>
      <c r="D5" s="16">
        <v>1994</v>
      </c>
      <c r="E5" s="16">
        <v>1995</v>
      </c>
      <c r="F5" s="16">
        <v>1996</v>
      </c>
      <c r="G5" s="16">
        <v>1997</v>
      </c>
      <c r="H5" s="16">
        <v>1998</v>
      </c>
      <c r="I5" s="16">
        <v>1999</v>
      </c>
      <c r="J5" s="16">
        <v>2000</v>
      </c>
      <c r="K5" s="16">
        <v>2001</v>
      </c>
      <c r="L5" s="27">
        <v>2002</v>
      </c>
      <c r="M5" s="27">
        <v>2003</v>
      </c>
      <c r="N5" s="27">
        <v>2004</v>
      </c>
      <c r="O5" s="28" t="s">
        <v>35</v>
      </c>
      <c r="P5" s="28" t="s">
        <v>36</v>
      </c>
    </row>
    <row r="6" spans="1:16" ht="11.25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17"/>
      <c r="M6" s="17"/>
      <c r="N6" s="17"/>
      <c r="O6" s="17"/>
      <c r="P6" s="17"/>
    </row>
    <row r="7" spans="1:252" ht="11.25">
      <c r="A7" s="12" t="s">
        <v>30</v>
      </c>
      <c r="B7" s="9">
        <f aca="true" t="shared" si="0" ref="B7:K7">SUM(B9,B17,B21)</f>
        <v>-41.75</v>
      </c>
      <c r="C7" s="9">
        <f t="shared" si="0"/>
        <v>-68.20000000000002</v>
      </c>
      <c r="D7" s="9">
        <f t="shared" si="0"/>
        <v>-22.58000000000004</v>
      </c>
      <c r="E7" s="9">
        <f t="shared" si="0"/>
        <v>-12.959999999999923</v>
      </c>
      <c r="F7" s="9">
        <f t="shared" si="0"/>
        <v>-46.74000000000001</v>
      </c>
      <c r="G7" s="9">
        <f t="shared" si="0"/>
        <v>-59</v>
      </c>
      <c r="H7" s="9">
        <f t="shared" si="0"/>
        <v>41.04000000000008</v>
      </c>
      <c r="I7" s="9">
        <f t="shared" si="0"/>
        <v>-58.74000000000001</v>
      </c>
      <c r="J7" s="9">
        <f t="shared" si="0"/>
        <v>-85.40000000000009</v>
      </c>
      <c r="K7" s="9">
        <f t="shared" si="0"/>
        <v>-96.87</v>
      </c>
      <c r="L7" s="18">
        <f>SUM(L9,L17,L21)</f>
        <v>-88.95000000000005</v>
      </c>
      <c r="M7" s="18">
        <f>SUM(M9,M17,M21)</f>
        <v>-44.899999999999864</v>
      </c>
      <c r="N7" s="18">
        <f>SUM(N9,N17,N21)</f>
        <v>-55.6400000000001</v>
      </c>
      <c r="O7" s="18">
        <f>SUM(O9,O17,O21)</f>
        <v>54.98000000000002</v>
      </c>
      <c r="P7" s="18">
        <f>SUM(P9,P17,P21)</f>
        <v>-0.5799999999999272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1.25">
      <c r="A8" s="12"/>
      <c r="B8" s="7"/>
      <c r="C8" s="7"/>
      <c r="D8" s="7"/>
      <c r="E8" s="7"/>
      <c r="F8" s="7"/>
      <c r="G8" s="7"/>
      <c r="H8" s="7"/>
      <c r="I8" s="7"/>
      <c r="J8" s="7"/>
      <c r="K8" s="7"/>
      <c r="L8" s="19"/>
      <c r="M8" s="20"/>
      <c r="N8" s="20"/>
      <c r="O8" s="20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1.25">
      <c r="A9" s="12" t="s">
        <v>4</v>
      </c>
      <c r="B9" s="9">
        <f aca="true" t="shared" si="1" ref="B9:K9">B10+B13</f>
        <v>-184.14000000000001</v>
      </c>
      <c r="C9" s="9">
        <f t="shared" si="1"/>
        <v>-226.94</v>
      </c>
      <c r="D9" s="9">
        <f t="shared" si="1"/>
        <v>-177.79000000000002</v>
      </c>
      <c r="E9" s="9">
        <f t="shared" si="1"/>
        <v>-535.1899999999999</v>
      </c>
      <c r="F9" s="9">
        <f t="shared" si="1"/>
        <v>-498.01</v>
      </c>
      <c r="G9" s="9">
        <f t="shared" si="1"/>
        <v>-522.43</v>
      </c>
      <c r="H9" s="9">
        <f t="shared" si="1"/>
        <v>-553.81</v>
      </c>
      <c r="I9" s="9">
        <f t="shared" si="1"/>
        <v>-719.78</v>
      </c>
      <c r="J9" s="9">
        <f t="shared" si="1"/>
        <v>-847.9100000000001</v>
      </c>
      <c r="K9" s="9">
        <f t="shared" si="1"/>
        <v>-855.98</v>
      </c>
      <c r="L9" s="18">
        <f>L10+L13</f>
        <v>-828.94</v>
      </c>
      <c r="M9" s="20">
        <f>M10+M13</f>
        <v>-948.6199999999999</v>
      </c>
      <c r="N9" s="20">
        <f>N10+N13</f>
        <v>-1036.26</v>
      </c>
      <c r="O9" s="20">
        <f>O10+O13</f>
        <v>-1162.27</v>
      </c>
      <c r="P9" s="20">
        <f>P10+P13</f>
        <v>-1389.42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1.25">
      <c r="A10" s="12" t="s">
        <v>5</v>
      </c>
      <c r="B10" s="9">
        <f aca="true" t="shared" si="2" ref="B10:K10">B11-B12</f>
        <v>-137.84</v>
      </c>
      <c r="C10" s="9">
        <f t="shared" si="2"/>
        <v>-171.42</v>
      </c>
      <c r="D10" s="9">
        <f t="shared" si="2"/>
        <v>-117.49000000000001</v>
      </c>
      <c r="E10" s="9">
        <f t="shared" si="2"/>
        <v>-498.32</v>
      </c>
      <c r="F10" s="9">
        <f t="shared" si="2"/>
        <v>-469.84000000000003</v>
      </c>
      <c r="G10" s="9">
        <f t="shared" si="2"/>
        <v>-494.65</v>
      </c>
      <c r="H10" s="9">
        <f t="shared" si="2"/>
        <v>-516.1999999999999</v>
      </c>
      <c r="I10" s="9">
        <f t="shared" si="2"/>
        <v>-676.51</v>
      </c>
      <c r="J10" s="9">
        <f t="shared" si="2"/>
        <v>-758.32</v>
      </c>
      <c r="K10" s="9">
        <f t="shared" si="2"/>
        <v>-750.22</v>
      </c>
      <c r="L10" s="18">
        <f>L11-L12</f>
        <v>-706</v>
      </c>
      <c r="M10" s="20">
        <f>M11-M12</f>
        <v>-782.8699999999999</v>
      </c>
      <c r="N10" s="20">
        <f>N11-N12</f>
        <v>-832.78</v>
      </c>
      <c r="O10" s="20">
        <f>O11-O12</f>
        <v>-849.6</v>
      </c>
      <c r="P10" s="20">
        <f>P11-P12</f>
        <v>-1053.8400000000001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16" ht="11.25">
      <c r="A11" s="11" t="s">
        <v>6</v>
      </c>
      <c r="B11" s="6">
        <v>118.4</v>
      </c>
      <c r="C11" s="6">
        <v>140.08</v>
      </c>
      <c r="D11" s="6">
        <v>116.47</v>
      </c>
      <c r="E11" s="6">
        <v>152.82</v>
      </c>
      <c r="F11" s="6">
        <v>169.92</v>
      </c>
      <c r="G11" s="6">
        <v>208.63</v>
      </c>
      <c r="H11" s="6">
        <v>305.85</v>
      </c>
      <c r="I11" s="6">
        <v>341.03</v>
      </c>
      <c r="J11" s="6">
        <v>328.4</v>
      </c>
      <c r="K11" s="6">
        <v>305.22</v>
      </c>
      <c r="L11" s="21">
        <v>274.42</v>
      </c>
      <c r="M11" s="22">
        <v>333.16</v>
      </c>
      <c r="N11" s="22">
        <v>377.69</v>
      </c>
      <c r="O11" s="22">
        <v>458.85</v>
      </c>
      <c r="P11" s="22">
        <v>494.4</v>
      </c>
    </row>
    <row r="12" spans="1:16" ht="11.25">
      <c r="A12" s="11" t="s">
        <v>7</v>
      </c>
      <c r="B12" s="6">
        <v>256.24</v>
      </c>
      <c r="C12" s="6">
        <v>311.5</v>
      </c>
      <c r="D12" s="6">
        <v>233.96</v>
      </c>
      <c r="E12" s="6">
        <v>651.14</v>
      </c>
      <c r="F12" s="6">
        <v>639.76</v>
      </c>
      <c r="G12" s="6">
        <v>703.28</v>
      </c>
      <c r="H12" s="6">
        <v>822.05</v>
      </c>
      <c r="I12" s="6">
        <v>1017.54</v>
      </c>
      <c r="J12" s="6">
        <v>1086.72</v>
      </c>
      <c r="K12" s="6">
        <v>1055.44</v>
      </c>
      <c r="L12" s="22">
        <v>980.42</v>
      </c>
      <c r="M12" s="22">
        <v>1116.03</v>
      </c>
      <c r="N12" s="22">
        <v>1210.47</v>
      </c>
      <c r="O12" s="22">
        <v>1308.45</v>
      </c>
      <c r="P12" s="22">
        <v>1548.24</v>
      </c>
    </row>
    <row r="13" spans="1:16" s="5" customFormat="1" ht="11.25">
      <c r="A13" s="12" t="s">
        <v>8</v>
      </c>
      <c r="B13" s="9">
        <f aca="true" t="shared" si="3" ref="B13:K13">B14-B15</f>
        <v>-46.300000000000004</v>
      </c>
      <c r="C13" s="9">
        <f t="shared" si="3"/>
        <v>-55.519999999999996</v>
      </c>
      <c r="D13" s="9">
        <f t="shared" si="3"/>
        <v>-60.3</v>
      </c>
      <c r="E13" s="9">
        <f t="shared" si="3"/>
        <v>-36.86999999999999</v>
      </c>
      <c r="F13" s="9">
        <f t="shared" si="3"/>
        <v>-28.169999999999987</v>
      </c>
      <c r="G13" s="9">
        <f t="shared" si="3"/>
        <v>-27.78</v>
      </c>
      <c r="H13" s="9">
        <f t="shared" si="3"/>
        <v>-37.610000000000014</v>
      </c>
      <c r="I13" s="9">
        <f t="shared" si="3"/>
        <v>-43.27000000000001</v>
      </c>
      <c r="J13" s="9">
        <f t="shared" si="3"/>
        <v>-89.59</v>
      </c>
      <c r="K13" s="9">
        <f t="shared" si="3"/>
        <v>-105.75999999999999</v>
      </c>
      <c r="L13" s="18">
        <f>L14-L15</f>
        <v>-122.94000000000003</v>
      </c>
      <c r="M13" s="18">
        <f>M14-M15</f>
        <v>-165.74999999999997</v>
      </c>
      <c r="N13" s="18">
        <f>N14-N15</f>
        <v>-203.47999999999996</v>
      </c>
      <c r="O13" s="18">
        <f>O14-O15</f>
        <v>-312.67</v>
      </c>
      <c r="P13" s="18">
        <f>P14-P15</f>
        <v>-335.5799999999999</v>
      </c>
    </row>
    <row r="14" spans="1:16" ht="11.25">
      <c r="A14" s="11" t="s">
        <v>9</v>
      </c>
      <c r="B14" s="6">
        <v>29.46</v>
      </c>
      <c r="C14" s="6">
        <v>23.08</v>
      </c>
      <c r="D14" s="6">
        <v>22.69</v>
      </c>
      <c r="E14" s="6">
        <v>104.11</v>
      </c>
      <c r="F14" s="6">
        <v>159.4</v>
      </c>
      <c r="G14" s="6">
        <v>173.67</v>
      </c>
      <c r="H14" s="6">
        <v>179.98</v>
      </c>
      <c r="I14" s="6">
        <v>188.57</v>
      </c>
      <c r="J14" s="6">
        <v>172.47</v>
      </c>
      <c r="K14" s="6">
        <v>139.65</v>
      </c>
      <c r="L14" s="21">
        <v>146.67</v>
      </c>
      <c r="M14" s="21">
        <v>135.21</v>
      </c>
      <c r="N14" s="21">
        <v>132.55</v>
      </c>
      <c r="O14" s="21">
        <v>138.45</v>
      </c>
      <c r="P14" s="21">
        <v>197.21</v>
      </c>
    </row>
    <row r="15" spans="1:16" ht="11.25">
      <c r="A15" s="11" t="s">
        <v>15</v>
      </c>
      <c r="B15" s="6">
        <v>75.76</v>
      </c>
      <c r="C15" s="6">
        <v>78.6</v>
      </c>
      <c r="D15" s="6">
        <v>82.99</v>
      </c>
      <c r="E15" s="6">
        <v>140.98</v>
      </c>
      <c r="F15" s="6">
        <v>187.57</v>
      </c>
      <c r="G15" s="6">
        <v>201.45</v>
      </c>
      <c r="H15" s="6">
        <v>217.59</v>
      </c>
      <c r="I15" s="6">
        <v>231.84</v>
      </c>
      <c r="J15" s="6">
        <v>262.06</v>
      </c>
      <c r="K15" s="6">
        <v>245.41</v>
      </c>
      <c r="L15" s="21">
        <v>269.61</v>
      </c>
      <c r="M15" s="21">
        <v>300.96</v>
      </c>
      <c r="N15" s="21">
        <v>336.03</v>
      </c>
      <c r="O15" s="21">
        <v>451.12</v>
      </c>
      <c r="P15" s="21">
        <v>532.79</v>
      </c>
    </row>
    <row r="16" spans="1:16" ht="11.25">
      <c r="A16" s="11"/>
      <c r="B16" s="6"/>
      <c r="C16" s="6"/>
      <c r="D16" s="6"/>
      <c r="E16" s="6"/>
      <c r="F16" s="6"/>
      <c r="G16" s="6"/>
      <c r="H16" s="6"/>
      <c r="I16" s="6"/>
      <c r="J16" s="6"/>
      <c r="K16" s="6"/>
      <c r="L16" s="21"/>
      <c r="M16" s="22"/>
      <c r="N16" s="22"/>
      <c r="O16" s="22"/>
      <c r="P16" s="22"/>
    </row>
    <row r="17" spans="1:16" s="5" customFormat="1" ht="11.25">
      <c r="A17" s="12" t="s">
        <v>10</v>
      </c>
      <c r="B17" s="9">
        <f>-B19</f>
        <v>-8.11</v>
      </c>
      <c r="C17" s="9">
        <f aca="true" t="shared" si="4" ref="C17:K17">-C19</f>
        <v>-12.9</v>
      </c>
      <c r="D17" s="9">
        <f t="shared" si="4"/>
        <v>-8.49</v>
      </c>
      <c r="E17" s="9">
        <f t="shared" si="4"/>
        <v>-30.64</v>
      </c>
      <c r="F17" s="9">
        <f t="shared" si="4"/>
        <v>-10.73</v>
      </c>
      <c r="G17" s="9">
        <f t="shared" si="4"/>
        <v>-13.57</v>
      </c>
      <c r="H17" s="9">
        <f t="shared" si="4"/>
        <v>-11.65</v>
      </c>
      <c r="I17" s="9">
        <f t="shared" si="4"/>
        <v>-12.61</v>
      </c>
      <c r="J17" s="9">
        <f t="shared" si="4"/>
        <v>-9.19</v>
      </c>
      <c r="K17" s="9">
        <f t="shared" si="4"/>
        <v>-9.47</v>
      </c>
      <c r="L17" s="18">
        <f>-L19</f>
        <v>-13.67</v>
      </c>
      <c r="M17" s="18">
        <f>-M19</f>
        <v>-14.28</v>
      </c>
      <c r="N17" s="18">
        <f>-N19</f>
        <v>-11.92</v>
      </c>
      <c r="O17" s="18">
        <v>-36.66</v>
      </c>
      <c r="P17" s="18">
        <v>6.63</v>
      </c>
    </row>
    <row r="18" spans="1:16" ht="11.25">
      <c r="A18" s="11" t="s">
        <v>11</v>
      </c>
      <c r="B18" s="6" t="s">
        <v>18</v>
      </c>
      <c r="C18" s="6" t="s">
        <v>18</v>
      </c>
      <c r="D18" s="6" t="s">
        <v>18</v>
      </c>
      <c r="E18" s="6" t="s">
        <v>18</v>
      </c>
      <c r="F18" s="6" t="s">
        <v>18</v>
      </c>
      <c r="G18" s="6" t="s">
        <v>18</v>
      </c>
      <c r="H18" s="6" t="s">
        <v>18</v>
      </c>
      <c r="I18" s="6" t="s">
        <v>18</v>
      </c>
      <c r="J18" s="6" t="s">
        <v>18</v>
      </c>
      <c r="K18" s="6" t="s">
        <v>18</v>
      </c>
      <c r="L18" s="21" t="s">
        <v>18</v>
      </c>
      <c r="M18" s="21" t="s">
        <v>18</v>
      </c>
      <c r="N18" s="21" t="s">
        <v>18</v>
      </c>
      <c r="O18" s="21">
        <v>2.1</v>
      </c>
      <c r="P18" s="21">
        <v>18.69</v>
      </c>
    </row>
    <row r="19" spans="1:252" ht="11.25">
      <c r="A19" s="11" t="s">
        <v>12</v>
      </c>
      <c r="B19" s="6">
        <v>8.11</v>
      </c>
      <c r="C19" s="6">
        <v>12.9</v>
      </c>
      <c r="D19" s="6">
        <v>8.49</v>
      </c>
      <c r="E19" s="6">
        <v>30.64</v>
      </c>
      <c r="F19" s="6">
        <v>10.73</v>
      </c>
      <c r="G19" s="6">
        <v>13.57</v>
      </c>
      <c r="H19" s="6">
        <v>11.65</v>
      </c>
      <c r="I19" s="6">
        <v>12.61</v>
      </c>
      <c r="J19" s="6">
        <v>9.19</v>
      </c>
      <c r="K19" s="6">
        <v>9.47</v>
      </c>
      <c r="L19" s="21">
        <v>13.67</v>
      </c>
      <c r="M19" s="21">
        <v>14.28</v>
      </c>
      <c r="N19" s="21">
        <v>11.92</v>
      </c>
      <c r="O19" s="21">
        <v>38.76</v>
      </c>
      <c r="P19" s="21">
        <v>12.06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16" ht="11.25">
      <c r="A20" s="11"/>
      <c r="B20" s="6"/>
      <c r="C20" s="6"/>
      <c r="D20" s="6"/>
      <c r="E20" s="6"/>
      <c r="F20" s="6"/>
      <c r="G20" s="6"/>
      <c r="H20" s="6"/>
      <c r="I20" s="6"/>
      <c r="J20" s="6"/>
      <c r="K20" s="6"/>
      <c r="L20" s="21"/>
      <c r="M20" s="22"/>
      <c r="N20" s="22"/>
      <c r="O20" s="22"/>
      <c r="P20" s="22"/>
    </row>
    <row r="21" spans="1:16" s="5" customFormat="1" ht="11.25">
      <c r="A21" s="12" t="s">
        <v>13</v>
      </c>
      <c r="B21" s="9">
        <f>SUM(B22:B23)</f>
        <v>150.5</v>
      </c>
      <c r="C21" s="9">
        <f aca="true" t="shared" si="5" ref="C21:K21">SUM(C22:C23)</f>
        <v>171.64</v>
      </c>
      <c r="D21" s="9">
        <f t="shared" si="5"/>
        <v>163.7</v>
      </c>
      <c r="E21" s="9">
        <f t="shared" si="5"/>
        <v>552.87</v>
      </c>
      <c r="F21" s="9">
        <f t="shared" si="5"/>
        <v>462</v>
      </c>
      <c r="G21" s="9">
        <f t="shared" si="5"/>
        <v>477</v>
      </c>
      <c r="H21" s="9">
        <f t="shared" si="5"/>
        <v>606.5</v>
      </c>
      <c r="I21" s="9">
        <f t="shared" si="5"/>
        <v>673.65</v>
      </c>
      <c r="J21" s="9">
        <f t="shared" si="5"/>
        <v>771.7</v>
      </c>
      <c r="K21" s="9">
        <f t="shared" si="5"/>
        <v>768.58</v>
      </c>
      <c r="L21" s="18">
        <f>SUM(L22:L23)</f>
        <v>753.66</v>
      </c>
      <c r="M21" s="18">
        <f>SUM(M22:M23)</f>
        <v>918</v>
      </c>
      <c r="N21" s="18">
        <f>SUM(N22:N23)</f>
        <v>992.54</v>
      </c>
      <c r="O21" s="18">
        <f>SUM(O22:O23)</f>
        <v>1253.91</v>
      </c>
      <c r="P21" s="18">
        <f>SUM(P22:P23)</f>
        <v>1382.21</v>
      </c>
    </row>
    <row r="22" spans="1:16" ht="11.25">
      <c r="A22" s="11" t="s">
        <v>16</v>
      </c>
      <c r="B22" s="6">
        <v>150.5</v>
      </c>
      <c r="C22" s="6">
        <v>171.64</v>
      </c>
      <c r="D22" s="6">
        <v>163.7</v>
      </c>
      <c r="E22" s="6">
        <v>552.87</v>
      </c>
      <c r="F22" s="6">
        <v>462</v>
      </c>
      <c r="G22" s="6">
        <v>477</v>
      </c>
      <c r="H22" s="6">
        <v>606.5</v>
      </c>
      <c r="I22" s="6">
        <v>673.65</v>
      </c>
      <c r="J22" s="6">
        <v>771.7</v>
      </c>
      <c r="K22" s="6">
        <v>768.58</v>
      </c>
      <c r="L22" s="21">
        <v>775.66</v>
      </c>
      <c r="M22" s="21">
        <v>948</v>
      </c>
      <c r="N22" s="21">
        <v>1031.54</v>
      </c>
      <c r="O22" s="21">
        <v>1313.25</v>
      </c>
      <c r="P22" s="21">
        <v>1450.08</v>
      </c>
    </row>
    <row r="23" spans="1:16" ht="11.25">
      <c r="A23" s="11" t="s">
        <v>17</v>
      </c>
      <c r="B23" s="6" t="s">
        <v>18</v>
      </c>
      <c r="C23" s="6" t="s">
        <v>18</v>
      </c>
      <c r="D23" s="6" t="s">
        <v>18</v>
      </c>
      <c r="E23" s="6" t="s">
        <v>18</v>
      </c>
      <c r="F23" s="6" t="s">
        <v>18</v>
      </c>
      <c r="G23" s="6" t="s">
        <v>18</v>
      </c>
      <c r="H23" s="6" t="s">
        <v>18</v>
      </c>
      <c r="I23" s="6" t="s">
        <v>18</v>
      </c>
      <c r="J23" s="6" t="s">
        <v>18</v>
      </c>
      <c r="K23" s="6" t="s">
        <v>18</v>
      </c>
      <c r="L23" s="21">
        <v>-22</v>
      </c>
      <c r="M23" s="21">
        <v>-30</v>
      </c>
      <c r="N23" s="21">
        <v>-39</v>
      </c>
      <c r="O23" s="21">
        <v>-59.34</v>
      </c>
      <c r="P23" s="21">
        <v>-67.87</v>
      </c>
    </row>
    <row r="24" spans="1:16" ht="11.25">
      <c r="A24" s="11"/>
      <c r="B24" s="6"/>
      <c r="C24" s="6"/>
      <c r="D24" s="6"/>
      <c r="E24" s="6"/>
      <c r="F24" s="6"/>
      <c r="G24" s="6"/>
      <c r="H24" s="6"/>
      <c r="I24" s="6"/>
      <c r="J24" s="6"/>
      <c r="K24" s="6"/>
      <c r="L24" s="21"/>
      <c r="M24" s="22"/>
      <c r="N24" s="22"/>
      <c r="O24" s="22"/>
      <c r="P24" s="22"/>
    </row>
    <row r="25" spans="1:16" s="5" customFormat="1" ht="11.25">
      <c r="A25" s="12" t="s">
        <v>31</v>
      </c>
      <c r="B25" s="9">
        <f>B26+B28</f>
        <v>-81.69</v>
      </c>
      <c r="C25" s="9">
        <f aca="true" t="shared" si="6" ref="C25:K25">C26+C28</f>
        <v>-110.37</v>
      </c>
      <c r="D25" s="9">
        <f t="shared" si="6"/>
        <v>-53.099999999999994</v>
      </c>
      <c r="E25" s="9">
        <f t="shared" si="6"/>
        <v>127.93999999999998</v>
      </c>
      <c r="F25" s="9">
        <f t="shared" si="6"/>
        <v>71.91</v>
      </c>
      <c r="G25" s="9">
        <f t="shared" si="6"/>
        <v>60.78</v>
      </c>
      <c r="H25" s="9">
        <f t="shared" si="6"/>
        <v>187.78</v>
      </c>
      <c r="I25" s="9">
        <f t="shared" si="6"/>
        <v>81.11</v>
      </c>
      <c r="J25" s="9">
        <f t="shared" si="6"/>
        <v>-12.079999999999998</v>
      </c>
      <c r="K25" s="9">
        <f t="shared" si="6"/>
        <v>84.67</v>
      </c>
      <c r="L25" s="18">
        <f>L26+L28</f>
        <v>-4.14</v>
      </c>
      <c r="M25" s="18">
        <f>M26+M28</f>
        <v>-48.459999999999994</v>
      </c>
      <c r="N25" s="18">
        <f>N26+N28</f>
        <v>13.23</v>
      </c>
      <c r="O25" s="18">
        <f>O26+O28</f>
        <v>0.6799999999999997</v>
      </c>
      <c r="P25" s="18">
        <f>P26+P28</f>
        <v>136.24</v>
      </c>
    </row>
    <row r="26" spans="1:16" s="5" customFormat="1" ht="11.25">
      <c r="A26" s="12" t="s">
        <v>32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ht="11.25">
      <c r="A27" s="11"/>
      <c r="B27" s="6"/>
      <c r="C27" s="6"/>
      <c r="D27" s="6"/>
      <c r="E27" s="6"/>
      <c r="F27" s="6"/>
      <c r="G27" s="6"/>
      <c r="H27" s="6"/>
      <c r="I27" s="6"/>
      <c r="J27" s="6"/>
      <c r="K27" s="6"/>
      <c r="L27" s="21"/>
      <c r="M27" s="22"/>
      <c r="N27" s="22"/>
      <c r="O27" s="22"/>
      <c r="P27" s="22"/>
    </row>
    <row r="28" spans="1:16" s="5" customFormat="1" ht="11.25">
      <c r="A28" s="12" t="s">
        <v>33</v>
      </c>
      <c r="B28" s="9">
        <f aca="true" t="shared" si="7" ref="B28:K28">SUM(B29:B30)</f>
        <v>-81.69</v>
      </c>
      <c r="C28" s="9">
        <f t="shared" si="7"/>
        <v>-110.37</v>
      </c>
      <c r="D28" s="9">
        <f t="shared" si="7"/>
        <v>-53.099999999999994</v>
      </c>
      <c r="E28" s="9">
        <f t="shared" si="7"/>
        <v>127.93999999999998</v>
      </c>
      <c r="F28" s="9">
        <f t="shared" si="7"/>
        <v>71.91</v>
      </c>
      <c r="G28" s="9">
        <f t="shared" si="7"/>
        <v>60.78</v>
      </c>
      <c r="H28" s="9">
        <f t="shared" si="7"/>
        <v>187.78</v>
      </c>
      <c r="I28" s="9">
        <f t="shared" si="7"/>
        <v>81.11</v>
      </c>
      <c r="J28" s="9">
        <f t="shared" si="7"/>
        <v>-12.079999999999998</v>
      </c>
      <c r="K28" s="9">
        <f t="shared" si="7"/>
        <v>84.67</v>
      </c>
      <c r="L28" s="18">
        <f>SUM(L29:L30)</f>
        <v>-4.14</v>
      </c>
      <c r="M28" s="18">
        <f>SUM(M29:M30)</f>
        <v>-48.459999999999994</v>
      </c>
      <c r="N28" s="18">
        <f>SUM(N29:N30)</f>
        <v>13.23</v>
      </c>
      <c r="O28" s="18">
        <f>SUM(O29:O30)</f>
        <v>0.6799999999999997</v>
      </c>
      <c r="P28" s="18">
        <f>SUM(P29:P30)</f>
        <v>136.24</v>
      </c>
    </row>
    <row r="29" spans="1:16" ht="11.25">
      <c r="A29" s="11" t="s">
        <v>14</v>
      </c>
      <c r="B29" s="6">
        <v>-1.8</v>
      </c>
      <c r="C29" s="6">
        <v>-2.2</v>
      </c>
      <c r="D29" s="6">
        <v>-2.8</v>
      </c>
      <c r="E29" s="6">
        <v>-2.2</v>
      </c>
      <c r="F29" s="6">
        <v>4.1</v>
      </c>
      <c r="G29" s="6">
        <v>4</v>
      </c>
      <c r="H29" s="6">
        <v>10.76</v>
      </c>
      <c r="I29" s="6">
        <v>30</v>
      </c>
      <c r="J29" s="6">
        <v>13.25</v>
      </c>
      <c r="K29" s="6">
        <v>4.4</v>
      </c>
      <c r="L29" s="21">
        <v>5.7</v>
      </c>
      <c r="M29" s="22">
        <v>13.8</v>
      </c>
      <c r="N29" s="22">
        <v>5.9</v>
      </c>
      <c r="O29" s="22">
        <v>26</v>
      </c>
      <c r="P29" s="22">
        <v>160</v>
      </c>
    </row>
    <row r="30" spans="1:16" ht="11.25">
      <c r="A30" s="11" t="s">
        <v>19</v>
      </c>
      <c r="B30" s="6">
        <v>-79.89</v>
      </c>
      <c r="C30" s="6">
        <v>-108.17</v>
      </c>
      <c r="D30" s="6">
        <v>-50.3</v>
      </c>
      <c r="E30" s="6">
        <v>130.14</v>
      </c>
      <c r="F30" s="6">
        <v>67.81</v>
      </c>
      <c r="G30" s="6">
        <v>56.78</v>
      </c>
      <c r="H30" s="6">
        <v>177.02</v>
      </c>
      <c r="I30" s="6">
        <v>51.11</v>
      </c>
      <c r="J30" s="6">
        <v>-25.33</v>
      </c>
      <c r="K30" s="6">
        <v>80.27</v>
      </c>
      <c r="L30" s="21">
        <v>-9.84</v>
      </c>
      <c r="M30" s="22">
        <v>-62.26</v>
      </c>
      <c r="N30" s="22">
        <v>7.33</v>
      </c>
      <c r="O30" s="22">
        <v>-25.32</v>
      </c>
      <c r="P30" s="22">
        <v>-23.76</v>
      </c>
    </row>
    <row r="31" spans="1:16" ht="11.25">
      <c r="A31" s="11"/>
      <c r="B31" s="6"/>
      <c r="C31" s="6"/>
      <c r="D31" s="6"/>
      <c r="E31" s="6"/>
      <c r="F31" s="6"/>
      <c r="G31" s="6"/>
      <c r="H31" s="6"/>
      <c r="I31" s="6"/>
      <c r="J31" s="6"/>
      <c r="K31" s="6"/>
      <c r="L31" s="21"/>
      <c r="M31" s="22"/>
      <c r="N31" s="22"/>
      <c r="O31" s="22"/>
      <c r="P31" s="22"/>
    </row>
    <row r="32" spans="1:252" ht="11.25">
      <c r="A32" s="12" t="s">
        <v>27</v>
      </c>
      <c r="B32" s="7">
        <v>96.22</v>
      </c>
      <c r="C32" s="7">
        <v>137.34</v>
      </c>
      <c r="D32" s="7">
        <v>6.32</v>
      </c>
      <c r="E32" s="7">
        <v>70.33</v>
      </c>
      <c r="F32" s="7">
        <v>-72.34</v>
      </c>
      <c r="G32" s="7">
        <v>28.59</v>
      </c>
      <c r="H32" s="7">
        <v>-194.35</v>
      </c>
      <c r="I32" s="7">
        <v>-1.01</v>
      </c>
      <c r="J32" s="7">
        <v>51.81</v>
      </c>
      <c r="K32" s="7">
        <v>9.8</v>
      </c>
      <c r="L32" s="19">
        <v>12.54</v>
      </c>
      <c r="M32" s="20">
        <v>85.17</v>
      </c>
      <c r="N32" s="20">
        <v>77.82</v>
      </c>
      <c r="O32" s="20">
        <v>-5.14</v>
      </c>
      <c r="P32" s="20">
        <v>-38.43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16" ht="11.25">
      <c r="A33" s="11"/>
      <c r="B33" s="6"/>
      <c r="C33" s="6"/>
      <c r="D33" s="6"/>
      <c r="E33" s="6"/>
      <c r="F33" s="6"/>
      <c r="G33" s="6"/>
      <c r="H33" s="6"/>
      <c r="I33" s="6"/>
      <c r="J33" s="6"/>
      <c r="K33" s="6"/>
      <c r="L33" s="21"/>
      <c r="M33" s="22"/>
      <c r="N33" s="22"/>
      <c r="O33" s="22"/>
      <c r="P33" s="22"/>
    </row>
    <row r="34" spans="1:252" ht="11.25">
      <c r="A34" s="12" t="s">
        <v>28</v>
      </c>
      <c r="B34" s="7">
        <f aca="true" t="shared" si="8" ref="B34:K34">B7+B25+B32</f>
        <v>-27.22</v>
      </c>
      <c r="C34" s="7">
        <f t="shared" si="8"/>
        <v>-41.23000000000002</v>
      </c>
      <c r="D34" s="7">
        <f t="shared" si="8"/>
        <v>-69.36000000000004</v>
      </c>
      <c r="E34" s="7">
        <f t="shared" si="8"/>
        <v>185.31000000000006</v>
      </c>
      <c r="F34" s="7">
        <f t="shared" si="8"/>
        <v>-47.170000000000016</v>
      </c>
      <c r="G34" s="7">
        <f t="shared" si="8"/>
        <v>30.37</v>
      </c>
      <c r="H34" s="7">
        <f t="shared" si="8"/>
        <v>34.470000000000084</v>
      </c>
      <c r="I34" s="7">
        <f t="shared" si="8"/>
        <v>21.35999999999999</v>
      </c>
      <c r="J34" s="7">
        <f t="shared" si="8"/>
        <v>-45.67000000000009</v>
      </c>
      <c r="K34" s="7">
        <f t="shared" si="8"/>
        <v>-2.400000000000002</v>
      </c>
      <c r="L34" s="19">
        <f>L7+L25+L32</f>
        <v>-80.55000000000004</v>
      </c>
      <c r="M34" s="20">
        <f>M7+M25+M32</f>
        <v>-8.189999999999856</v>
      </c>
      <c r="N34" s="20">
        <v>-35.41</v>
      </c>
      <c r="O34" s="20">
        <v>-50.5</v>
      </c>
      <c r="P34" s="20">
        <v>-97.23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16" ht="11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21"/>
      <c r="M35" s="22"/>
      <c r="N35" s="22"/>
      <c r="O35" s="22"/>
      <c r="P35" s="22"/>
    </row>
    <row r="36" spans="1:16" s="5" customFormat="1" ht="11.25">
      <c r="A36" s="12" t="s">
        <v>29</v>
      </c>
      <c r="B36" s="9">
        <f aca="true" t="shared" si="9" ref="B36:K36">SUM(B37:B41)</f>
        <v>27.220000000000002</v>
      </c>
      <c r="C36" s="9">
        <f t="shared" si="9"/>
        <v>41.230000000000004</v>
      </c>
      <c r="D36" s="9" t="s">
        <v>2</v>
      </c>
      <c r="E36" s="9">
        <f t="shared" si="9"/>
        <v>-185.30999999999997</v>
      </c>
      <c r="F36" s="9">
        <f t="shared" si="9"/>
        <v>47.17</v>
      </c>
      <c r="G36" s="9">
        <f t="shared" si="9"/>
        <v>-30.369999999999997</v>
      </c>
      <c r="H36" s="9">
        <f t="shared" si="9"/>
        <v>-34.47</v>
      </c>
      <c r="I36" s="9">
        <f t="shared" si="9"/>
        <v>-21.36</v>
      </c>
      <c r="J36" s="9">
        <f t="shared" si="9"/>
        <v>45.67</v>
      </c>
      <c r="K36" s="9">
        <f t="shared" si="9"/>
        <v>2.3900000000000006</v>
      </c>
      <c r="L36" s="18">
        <f>SUM(L37:L41)</f>
        <v>80.54</v>
      </c>
      <c r="M36" s="20">
        <f>SUM(M37:M41)</f>
        <v>8.19</v>
      </c>
      <c r="N36" s="20">
        <f>SUM(N37:N41)</f>
        <v>-35.41</v>
      </c>
      <c r="O36" s="20">
        <f>SUM(O37:O41)</f>
        <v>-50.5</v>
      </c>
      <c r="P36" s="20">
        <f>SUM(P37:P41)</f>
        <v>-97.22999999999999</v>
      </c>
    </row>
    <row r="37" spans="1:16" ht="11.25">
      <c r="A37" s="11" t="s">
        <v>22</v>
      </c>
      <c r="B37" s="6">
        <v>-3.78</v>
      </c>
      <c r="C37" s="6">
        <v>1.16</v>
      </c>
      <c r="D37" s="6" t="s">
        <v>2</v>
      </c>
      <c r="E37" s="6">
        <v>-175.6</v>
      </c>
      <c r="F37" s="6">
        <v>49</v>
      </c>
      <c r="G37" s="6">
        <v>-50.16</v>
      </c>
      <c r="H37" s="6">
        <v>-29.1</v>
      </c>
      <c r="I37" s="6">
        <v>-33.61</v>
      </c>
      <c r="J37" s="6">
        <v>57.07</v>
      </c>
      <c r="K37" s="6">
        <v>-4.98</v>
      </c>
      <c r="L37" s="21">
        <v>49</v>
      </c>
      <c r="M37" s="22">
        <v>25.15</v>
      </c>
      <c r="N37" s="22">
        <v>-50.01</v>
      </c>
      <c r="O37" s="22">
        <v>-21.92</v>
      </c>
      <c r="P37" s="22">
        <v>-112.19</v>
      </c>
    </row>
    <row r="38" spans="1:16" ht="11.25">
      <c r="A38" s="11" t="s">
        <v>20</v>
      </c>
      <c r="B38" s="6">
        <v>14</v>
      </c>
      <c r="C38" s="6">
        <v>-1.53</v>
      </c>
      <c r="D38" s="6" t="s">
        <v>2</v>
      </c>
      <c r="E38" s="6">
        <v>-6.23</v>
      </c>
      <c r="F38" s="6">
        <v>-3.63</v>
      </c>
      <c r="G38" s="6">
        <v>18.23</v>
      </c>
      <c r="H38" s="6">
        <v>-5.32</v>
      </c>
      <c r="I38" s="6">
        <v>11.53</v>
      </c>
      <c r="J38" s="6">
        <v>-15.5</v>
      </c>
      <c r="K38" s="6">
        <v>-4.2</v>
      </c>
      <c r="L38" s="21">
        <v>3.28</v>
      </c>
      <c r="M38" s="22">
        <v>-14.87</v>
      </c>
      <c r="N38" s="22">
        <v>-6.7</v>
      </c>
      <c r="O38" s="22">
        <v>8.06</v>
      </c>
      <c r="P38" s="22">
        <v>12.45</v>
      </c>
    </row>
    <row r="39" spans="1:16" ht="11.25">
      <c r="A39" s="11" t="s">
        <v>23</v>
      </c>
      <c r="B39" s="6">
        <v>-0.6</v>
      </c>
      <c r="C39" s="6">
        <v>0</v>
      </c>
      <c r="D39" s="6" t="s">
        <v>2</v>
      </c>
      <c r="E39" s="6">
        <v>2.42</v>
      </c>
      <c r="F39" s="6">
        <v>-2.61</v>
      </c>
      <c r="G39" s="6">
        <v>1.56</v>
      </c>
      <c r="H39" s="6">
        <v>-0.05</v>
      </c>
      <c r="I39" s="6">
        <v>0.72</v>
      </c>
      <c r="J39" s="6">
        <v>0.15</v>
      </c>
      <c r="K39" s="6">
        <v>1.12</v>
      </c>
      <c r="L39" s="21">
        <v>28.26</v>
      </c>
      <c r="M39" s="22">
        <v>-2.09</v>
      </c>
      <c r="N39" s="22">
        <v>21.3</v>
      </c>
      <c r="O39" s="22">
        <v>-36.64</v>
      </c>
      <c r="P39" s="22">
        <v>2.51</v>
      </c>
    </row>
    <row r="40" spans="1:16" ht="11.25">
      <c r="A40" s="11" t="s">
        <v>25</v>
      </c>
      <c r="B40" s="6">
        <v>17.6</v>
      </c>
      <c r="C40" s="6">
        <v>41.6</v>
      </c>
      <c r="D40" s="6" t="s">
        <v>2</v>
      </c>
      <c r="E40" s="6">
        <v>-118.8</v>
      </c>
      <c r="F40" s="6">
        <v>4.41</v>
      </c>
      <c r="G40" s="6">
        <v>0</v>
      </c>
      <c r="H40" s="6">
        <v>0</v>
      </c>
      <c r="I40" s="6">
        <v>0</v>
      </c>
      <c r="J40" s="6">
        <v>3.95</v>
      </c>
      <c r="K40" s="6">
        <v>10.45</v>
      </c>
      <c r="L40" s="21"/>
      <c r="M40" s="22"/>
      <c r="N40" s="22"/>
      <c r="O40" s="22"/>
      <c r="P40" s="22"/>
    </row>
    <row r="41" spans="1:16" ht="11.25">
      <c r="A41" s="11" t="s">
        <v>21</v>
      </c>
      <c r="B41" s="6" t="s">
        <v>18</v>
      </c>
      <c r="C41" s="6" t="s">
        <v>18</v>
      </c>
      <c r="D41" s="6" t="s">
        <v>2</v>
      </c>
      <c r="E41" s="6">
        <v>112.9</v>
      </c>
      <c r="F41" s="6" t="s">
        <v>18</v>
      </c>
      <c r="G41" s="6" t="s">
        <v>18</v>
      </c>
      <c r="H41" s="6" t="s">
        <v>18</v>
      </c>
      <c r="I41" s="6" t="s">
        <v>18</v>
      </c>
      <c r="J41" s="6" t="s">
        <v>18</v>
      </c>
      <c r="K41" s="6" t="s">
        <v>18</v>
      </c>
      <c r="L41" s="21" t="s">
        <v>18</v>
      </c>
      <c r="M41" s="21" t="s">
        <v>18</v>
      </c>
      <c r="N41" s="21" t="s">
        <v>18</v>
      </c>
      <c r="O41" s="21" t="s">
        <v>18</v>
      </c>
      <c r="P41" s="21" t="s">
        <v>18</v>
      </c>
    </row>
    <row r="42" spans="1:16" ht="11.25">
      <c r="A42" s="10"/>
      <c r="B42" s="8"/>
      <c r="C42" s="8"/>
      <c r="D42" s="8"/>
      <c r="E42" s="8"/>
      <c r="F42" s="8"/>
      <c r="G42" s="8"/>
      <c r="H42" s="8"/>
      <c r="I42" s="8"/>
      <c r="J42" s="8"/>
      <c r="K42" s="8"/>
      <c r="L42" s="23"/>
      <c r="M42" s="23"/>
      <c r="N42" s="23"/>
      <c r="O42" s="23"/>
      <c r="P42" s="23"/>
    </row>
    <row r="43" spans="1:16" s="1" customFormat="1" ht="11.25">
      <c r="A43" s="11"/>
      <c r="P43" s="24"/>
    </row>
    <row r="44" spans="1:16" s="1" customFormat="1" ht="11.25">
      <c r="A44" s="11" t="s">
        <v>26</v>
      </c>
      <c r="P44" s="25"/>
    </row>
    <row r="45" spans="1:16" s="1" customFormat="1" ht="11.25">
      <c r="A45" s="11" t="s">
        <v>34</v>
      </c>
      <c r="P45" s="25"/>
    </row>
    <row r="46" spans="1:16" s="1" customFormat="1" ht="11.25">
      <c r="A46" s="11" t="s">
        <v>24</v>
      </c>
      <c r="P46" s="25"/>
    </row>
    <row r="47" spans="1:16" ht="12" thickBo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6"/>
    </row>
    <row r="70" spans="10:32" ht="11.25"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0:32" ht="11.25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0:32" ht="11.25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0:32" ht="11.25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0:32" ht="11.25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0:32" ht="11.25"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0:32" ht="11.25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0:32" ht="11.25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0:32" ht="11.25"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0:32" ht="11.2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0:32" ht="11.25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0:32" ht="11.25"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0:32" ht="11.25"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0:32" ht="11.25"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0:32" ht="11.25"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0:32" ht="11.25"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0:32" ht="11.25"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0:32" ht="11.25"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0:32" ht="11.25"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0:32" ht="11.25"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0:32" ht="11.25"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0:32" ht="11.25"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0:32" ht="11.25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0:32" ht="11.25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0:32" ht="11.25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0:32" ht="11.25"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0:32" ht="11.25"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0:32" ht="11.25"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0:32" ht="11.25"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0:32" ht="11.25"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0:32" ht="11.25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0:32" ht="11.25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0:32" ht="11.25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0:32" ht="11.25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0:32" ht="11.25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0:32" ht="11.25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0:32" ht="11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0:32" ht="11.25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0:32" ht="11.25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</sheetData>
  <sheetProtection/>
  <mergeCells count="3">
    <mergeCell ref="A1:M1"/>
    <mergeCell ref="A2:M2"/>
    <mergeCell ref="A3:M3"/>
  </mergeCells>
  <printOptions/>
  <pageMargins left="0.89" right="0.5" top="0.41" bottom="0.25" header="0.196850393700787" footer="0.31496062992126"/>
  <pageSetup fitToHeight="1" fitToWidth="1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Cordero</dc:creator>
  <cp:keywords/>
  <dc:description/>
  <cp:lastModifiedBy>ILO</cp:lastModifiedBy>
  <cp:lastPrinted>2004-11-08T16:33:28Z</cp:lastPrinted>
  <dcterms:created xsi:type="dcterms:W3CDTF">2004-11-08T15:21:31Z</dcterms:created>
  <dcterms:modified xsi:type="dcterms:W3CDTF">2010-06-21T11:37:15Z</dcterms:modified>
  <cp:category/>
  <cp:version/>
  <cp:contentType/>
  <cp:contentStatus/>
</cp:coreProperties>
</file>