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Dropbox\Shared with Amrita\Figures PRODOC\Chapter 4\FORMATTED\"/>
    </mc:Choice>
  </mc:AlternateContent>
  <bookViews>
    <workbookView xWindow="740" yWindow="460" windowWidth="24860" windowHeight="15540"/>
  </bookViews>
  <sheets>
    <sheet name="Figure" sheetId="3" r:id="rId1"/>
    <sheet name="Data" sheetId="4" r:id="rId2"/>
  </sheets>
  <externalReferences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1" i="4" l="1"/>
  <c r="I11" i="4"/>
  <c r="J11" i="4"/>
  <c r="H12" i="4"/>
  <c r="I12" i="4"/>
  <c r="J12" i="4"/>
  <c r="H14" i="4"/>
  <c r="I14" i="4"/>
  <c r="J14" i="4"/>
  <c r="H15" i="4"/>
  <c r="I15" i="4"/>
  <c r="J15" i="4"/>
  <c r="J48" i="4" l="1"/>
  <c r="I48" i="4"/>
  <c r="H48" i="4"/>
  <c r="J47" i="4"/>
  <c r="I47" i="4"/>
  <c r="H47" i="4"/>
  <c r="J45" i="4"/>
  <c r="I45" i="4"/>
  <c r="H45" i="4"/>
  <c r="J44" i="4"/>
  <c r="I44" i="4"/>
  <c r="H44" i="4"/>
  <c r="J42" i="4"/>
  <c r="I42" i="4"/>
  <c r="H42" i="4"/>
  <c r="J41" i="4"/>
  <c r="I41" i="4"/>
  <c r="H41" i="4"/>
  <c r="J39" i="4"/>
  <c r="I39" i="4"/>
  <c r="H39" i="4"/>
  <c r="J38" i="4"/>
  <c r="I38" i="4"/>
  <c r="H38" i="4"/>
  <c r="J36" i="4"/>
  <c r="I36" i="4"/>
  <c r="H36" i="4"/>
  <c r="J35" i="4"/>
  <c r="I35" i="4"/>
  <c r="H35" i="4"/>
  <c r="J33" i="4"/>
  <c r="I33" i="4"/>
  <c r="H33" i="4"/>
  <c r="J32" i="4"/>
  <c r="I32" i="4"/>
  <c r="H32" i="4"/>
  <c r="J30" i="4"/>
  <c r="I30" i="4"/>
  <c r="H30" i="4"/>
  <c r="J29" i="4"/>
  <c r="I29" i="4"/>
  <c r="H29" i="4"/>
  <c r="J27" i="4"/>
  <c r="I27" i="4"/>
  <c r="H27" i="4"/>
  <c r="J26" i="4"/>
  <c r="I26" i="4"/>
  <c r="H26" i="4"/>
  <c r="J24" i="4"/>
  <c r="I24" i="4"/>
  <c r="H24" i="4"/>
  <c r="J23" i="4"/>
  <c r="I23" i="4"/>
  <c r="H23" i="4"/>
  <c r="J21" i="4"/>
  <c r="I21" i="4"/>
  <c r="H21" i="4"/>
  <c r="J20" i="4"/>
  <c r="I20" i="4"/>
  <c r="H20" i="4"/>
  <c r="J18" i="4"/>
  <c r="I18" i="4"/>
  <c r="H18" i="4"/>
  <c r="J17" i="4"/>
  <c r="I17" i="4"/>
  <c r="H17" i="4"/>
  <c r="J9" i="4"/>
  <c r="I9" i="4"/>
  <c r="H9" i="4"/>
  <c r="J8" i="4"/>
  <c r="I8" i="4"/>
  <c r="H8" i="4"/>
  <c r="J6" i="4"/>
  <c r="I6" i="4"/>
  <c r="H6" i="4"/>
  <c r="J5" i="4"/>
  <c r="I5" i="4"/>
  <c r="H5" i="4"/>
</calcChain>
</file>

<file path=xl/sharedStrings.xml><?xml version="1.0" encoding="utf-8"?>
<sst xmlns="http://schemas.openxmlformats.org/spreadsheetml/2006/main" count="114" uniqueCount="49">
  <si>
    <t>Order</t>
  </si>
  <si>
    <t>ISO</t>
  </si>
  <si>
    <t>Region</t>
  </si>
  <si>
    <t>Sex</t>
  </si>
  <si>
    <t>Contributory mandatory</t>
  </si>
  <si>
    <t>Contributory voluntary</t>
  </si>
  <si>
    <t>Non-contributory</t>
  </si>
  <si>
    <t>X01</t>
  </si>
  <si>
    <t>World</t>
  </si>
  <si>
    <t>Total</t>
  </si>
  <si>
    <t>Women</t>
  </si>
  <si>
    <t>X06</t>
  </si>
  <si>
    <t>Africa</t>
  </si>
  <si>
    <t>X10</t>
  </si>
  <si>
    <t>Northern Africa</t>
  </si>
  <si>
    <t>X13</t>
  </si>
  <si>
    <t>Sub-Saharan Africa</t>
  </si>
  <si>
    <t>X21</t>
  </si>
  <si>
    <t>Americas</t>
  </si>
  <si>
    <t>X26</t>
  </si>
  <si>
    <t>Latin America and the Caribbean</t>
  </si>
  <si>
    <t>X34</t>
  </si>
  <si>
    <t>Northern America</t>
  </si>
  <si>
    <t>X36</t>
  </si>
  <si>
    <t>Arab States</t>
  </si>
  <si>
    <t>X40</t>
  </si>
  <si>
    <t>Asia and the Pacific</t>
  </si>
  <si>
    <t>X49</t>
  </si>
  <si>
    <t>South-Eastern Asia and the Pacific</t>
  </si>
  <si>
    <t>X56</t>
  </si>
  <si>
    <t>Southern Asia</t>
  </si>
  <si>
    <t>X60</t>
  </si>
  <si>
    <t>Europe and Central Asia</t>
  </si>
  <si>
    <t>X78</t>
  </si>
  <si>
    <t>Central and Western Asia</t>
  </si>
  <si>
    <t>X70</t>
  </si>
  <si>
    <t>Eastern Europe</t>
  </si>
  <si>
    <t>X64</t>
  </si>
  <si>
    <t>Northern, Southern and Western Europe</t>
  </si>
  <si>
    <t>World Social Protection Report 2020–2022</t>
  </si>
  <si>
    <t>Figure</t>
  </si>
  <si>
    <t>Legal coverage for disability protection: Percentage of working-age population aged 15+ years covered by disability cash benefits, by region, subregion, sex and type of scheme, 2020 or latest available year</t>
  </si>
  <si>
    <t>Note:</t>
  </si>
  <si>
    <t>Source:</t>
  </si>
  <si>
    <t>Link:</t>
  </si>
  <si>
    <t>https://www.social-protection.org/gimi/RessourceDownload.action?id=57330</t>
  </si>
  <si>
    <t>Global and regional aggregates are weighted by working-age population aged 15+ years.</t>
  </si>
  <si>
    <t>ILO, World Social Protection Database, based on the SSI; ISSA/SSA, Social Security Programs Throughout the World; ILOSTAT; national sources.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</si>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</sst>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2"/>
      <color theme="1"/>
      <name val="Calibri"/>
      <family val="2"/>
      <scheme val="minor"/>
    </font>
    <font>
      <b/>
      <sz val="11"/>
      <color rgb="FF230050"/>
      <name val="Noto Sans"/>
      <family val="2"/>
    </font>
    <font>
      <u/>
      <sz val="12"/>
      <color theme="10"/>
      <name val="Calibri"/>
      <family val="2"/>
      <scheme val="minor"/>
    </font>
    <font>
      <sz val="11"/>
      <color theme="1"/>
      <name val="Noto Sans"/>
      <family val="2"/>
    </font>
    <font>
      <u/>
      <sz val="11"/>
      <color theme="10"/>
      <name val="Noto Sans"/>
      <family val="2"/>
    </font>
    <font>
      <sz val="11"/>
      <color rgb="FF000000"/>
      <name val="Noto Sans"/>
      <family val="2"/>
    </font>
    <font>
      <b/>
      <sz val="11"/>
      <color rgb="FF1E2DBE"/>
      <name val="Noto Sans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EF2F2"/>
        <bgColor indexed="64"/>
      </patternFill>
    </fill>
  </fills>
  <borders count="6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3">
    <xf numFmtId="0" fontId="0" fillId="0" borderId="0" xfId="0"/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left" vertical="top"/>
    </xf>
    <xf numFmtId="0" fontId="3" fillId="0" borderId="1" xfId="0" applyFont="1" applyBorder="1" applyAlignment="1">
      <alignment vertical="top"/>
    </xf>
    <xf numFmtId="0" fontId="3" fillId="0" borderId="1" xfId="0" applyFont="1" applyBorder="1" applyAlignment="1">
      <alignment vertical="top" wrapText="1"/>
    </xf>
    <xf numFmtId="0" fontId="4" fillId="0" borderId="1" xfId="1" applyFont="1" applyBorder="1" applyAlignment="1">
      <alignment vertical="top" wrapText="1"/>
    </xf>
    <xf numFmtId="0" fontId="1" fillId="2" borderId="1" xfId="0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164" fontId="3" fillId="0" borderId="0" xfId="0" applyNumberFormat="1" applyFont="1" applyBorder="1" applyAlignment="1">
      <alignment horizontal="left" vertical="top"/>
    </xf>
    <xf numFmtId="0" fontId="3" fillId="0" borderId="3" xfId="0" applyFont="1" applyBorder="1"/>
    <xf numFmtId="0" fontId="5" fillId="0" borderId="2" xfId="0" applyFont="1" applyBorder="1" applyAlignment="1">
      <alignment horizontal="left" vertical="top" wrapText="1"/>
    </xf>
    <xf numFmtId="0" fontId="3" fillId="0" borderId="4" xfId="0" applyFont="1" applyBorder="1"/>
    <xf numFmtId="0" fontId="6" fillId="3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3" fillId="0" borderId="5" xfId="0" applyFont="1" applyBorder="1"/>
    <xf numFmtId="0" fontId="1" fillId="2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 wrapText="1"/>
    </xf>
    <xf numFmtId="0" fontId="4" fillId="0" borderId="1" xfId="1" applyFont="1" applyBorder="1" applyAlignment="1">
      <alignment horizontal="left" vertical="top" wrapText="1"/>
    </xf>
  </cellXfs>
  <cellStyles count="2">
    <cellStyle name="Hyperlink" xfId="1" builtinId="8"/>
    <cellStyle name="Normal" xfId="0" builtinId="0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Noto Sans"/>
        <scheme val="none"/>
      </font>
      <numFmt numFmtId="164" formatCode="0.0"/>
      <fill>
        <patternFill patternType="none">
          <fgColor indexed="64"/>
          <bgColor auto="1"/>
        </patternFill>
      </fill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Noto Sans"/>
        <scheme val="none"/>
      </font>
      <numFmt numFmtId="164" formatCode="0.0"/>
      <fill>
        <patternFill patternType="none">
          <fgColor indexed="64"/>
          <bgColor auto="1"/>
        </patternFill>
      </fill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Noto Sans"/>
        <scheme val="none"/>
      </font>
      <numFmt numFmtId="164" formatCode="0.0"/>
      <fill>
        <patternFill patternType="none">
          <fgColor indexed="64"/>
          <bgColor auto="1"/>
        </patternFill>
      </fill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Noto Sans"/>
        <scheme val="none"/>
      </font>
      <fill>
        <patternFill patternType="none">
          <fgColor indexed="64"/>
          <bgColor auto="1"/>
        </patternFill>
      </fill>
      <alignment horizontal="left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Noto Sans"/>
        <scheme val="none"/>
      </font>
      <fill>
        <patternFill patternType="none">
          <bgColor auto="1"/>
        </patternFill>
      </fill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Noto Sans"/>
        <scheme val="none"/>
      </font>
      <fill>
        <patternFill patternType="none">
          <fgColor theme="0" tint="-0.14999847407452621"/>
          <bgColor auto="1"/>
        </patternFill>
      </fill>
      <alignment horizontal="left" vertical="top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Noto Sans"/>
        <scheme val="none"/>
      </font>
      <fill>
        <patternFill patternType="none">
          <fgColor indexed="64"/>
          <bgColor auto="1"/>
        </patternFill>
      </fill>
      <alignment horizontal="left" vertical="top" textRotation="0" wrapText="0" indent="0" justifyLastLine="0" shrinkToFit="0" readingOrder="0"/>
      <border diagonalUp="0" diagonalDown="0" outline="0">
        <left/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Noto Sans"/>
        <scheme val="none"/>
      </font>
      <fill>
        <patternFill patternType="none">
          <fgColor rgb="FF000000"/>
          <bgColor auto="1"/>
        </patternFill>
      </fill>
      <alignment horizontal="left" vertical="top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1E2DBE"/>
        <name val="Noto Sans"/>
        <scheme val="none"/>
      </font>
      <fill>
        <patternFill patternType="solid">
          <fgColor indexed="64"/>
          <bgColor rgb="FF9EF2F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/>
      </border>
    </dxf>
    <dxf>
      <fill>
        <patternFill>
          <bgColor theme="0"/>
        </patternFill>
      </fill>
      <border diagonalUp="0" diagonalDown="0">
        <left/>
        <right/>
        <top/>
        <bottom/>
        <vertical/>
        <horizontal/>
      </border>
    </dxf>
    <dxf>
      <fill>
        <patternFill>
          <bgColor rgb="FFD2FBFB"/>
        </patternFill>
      </fill>
      <border diagonalUp="0" diagonalDown="0">
        <left/>
        <right/>
        <top/>
        <bottom/>
        <vertical/>
        <horizontal/>
      </border>
    </dxf>
  </dxfs>
  <tableStyles count="1" defaultTableStyle="TableStyleMedium2" defaultPivotStyle="PivotStyleLight16">
    <tableStyle name="Table Style 1" pivot="0" count="2">
      <tableStyleElement type="firstRowStripe" dxfId="10"/>
      <tableStyleElement type="secondRowStripe" dxfId="9"/>
    </tableStyle>
  </tableStyles>
  <colors>
    <mruColors>
      <color rgb="FF230050"/>
      <color rgb="FF960A55"/>
      <color rgb="FFD2FB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3180759464670954E-2"/>
          <c:y val="4.8124557678697805E-2"/>
          <c:w val="0.93499751808931064"/>
          <c:h val="0.6696725011284417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Data!$H$4</c:f>
              <c:strCache>
                <c:ptCount val="1"/>
                <c:pt idx="0">
                  <c:v>Contributory mandatory</c:v>
                </c:pt>
              </c:strCache>
            </c:strRef>
          </c:tx>
          <c:spPr>
            <a:solidFill>
              <a:srgbClr val="960A5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Data!$F$5:$G$48</c:f>
              <c:multiLvlStrCache>
                <c:ptCount val="44"/>
                <c:lvl>
                  <c:pt idx="0">
                    <c:v>Total</c:v>
                  </c:pt>
                  <c:pt idx="1">
                    <c:v>Women</c:v>
                  </c:pt>
                  <c:pt idx="3">
                    <c:v>Total</c:v>
                  </c:pt>
                  <c:pt idx="4">
                    <c:v>Women</c:v>
                  </c:pt>
                  <c:pt idx="6">
                    <c:v>Total</c:v>
                  </c:pt>
                  <c:pt idx="7">
                    <c:v>Women</c:v>
                  </c:pt>
                  <c:pt idx="9">
                    <c:v>Total</c:v>
                  </c:pt>
                  <c:pt idx="10">
                    <c:v>Women</c:v>
                  </c:pt>
                  <c:pt idx="12">
                    <c:v>Total</c:v>
                  </c:pt>
                  <c:pt idx="13">
                    <c:v>Women</c:v>
                  </c:pt>
                  <c:pt idx="15">
                    <c:v>Total</c:v>
                  </c:pt>
                  <c:pt idx="16">
                    <c:v>Women</c:v>
                  </c:pt>
                  <c:pt idx="18">
                    <c:v>Total</c:v>
                  </c:pt>
                  <c:pt idx="19">
                    <c:v>Women</c:v>
                  </c:pt>
                  <c:pt idx="21">
                    <c:v>Total</c:v>
                  </c:pt>
                  <c:pt idx="22">
                    <c:v>Women</c:v>
                  </c:pt>
                  <c:pt idx="24">
                    <c:v>Total</c:v>
                  </c:pt>
                  <c:pt idx="25">
                    <c:v>Women</c:v>
                  </c:pt>
                  <c:pt idx="27">
                    <c:v>Total</c:v>
                  </c:pt>
                  <c:pt idx="28">
                    <c:v>Women</c:v>
                  </c:pt>
                  <c:pt idx="30">
                    <c:v>Total</c:v>
                  </c:pt>
                  <c:pt idx="31">
                    <c:v>Women</c:v>
                  </c:pt>
                  <c:pt idx="33">
                    <c:v>Total</c:v>
                  </c:pt>
                  <c:pt idx="34">
                    <c:v>Women</c:v>
                  </c:pt>
                  <c:pt idx="36">
                    <c:v>Total</c:v>
                  </c:pt>
                  <c:pt idx="37">
                    <c:v>Women</c:v>
                  </c:pt>
                  <c:pt idx="39">
                    <c:v>Total</c:v>
                  </c:pt>
                  <c:pt idx="40">
                    <c:v>Women</c:v>
                  </c:pt>
                  <c:pt idx="42">
                    <c:v>Total</c:v>
                  </c:pt>
                  <c:pt idx="43">
                    <c:v>Women</c:v>
                  </c:pt>
                </c:lvl>
                <c:lvl>
                  <c:pt idx="0">
                    <c:v>World</c:v>
                  </c:pt>
                  <c:pt idx="2">
                    <c:v> </c:v>
                  </c:pt>
                  <c:pt idx="3">
                    <c:v>Africa</c:v>
                  </c:pt>
                  <c:pt idx="5">
                    <c:v> </c:v>
                  </c:pt>
                  <c:pt idx="6">
                    <c:v>Northern Africa</c:v>
                  </c:pt>
                  <c:pt idx="8">
                    <c:v> </c:v>
                  </c:pt>
                  <c:pt idx="9">
                    <c:v>Sub-Saharan Africa</c:v>
                  </c:pt>
                  <c:pt idx="11">
                    <c:v> </c:v>
                  </c:pt>
                  <c:pt idx="12">
                    <c:v>Americas</c:v>
                  </c:pt>
                  <c:pt idx="14">
                    <c:v> </c:v>
                  </c:pt>
                  <c:pt idx="15">
                    <c:v>Latin America and the Caribbean</c:v>
                  </c:pt>
                  <c:pt idx="17">
                    <c:v> </c:v>
                  </c:pt>
                  <c:pt idx="18">
                    <c:v>Northern America</c:v>
                  </c:pt>
                  <c:pt idx="20">
                    <c:v> </c:v>
                  </c:pt>
                  <c:pt idx="21">
                    <c:v>Arab States</c:v>
                  </c:pt>
                  <c:pt idx="23">
                    <c:v> </c:v>
                  </c:pt>
                  <c:pt idx="24">
                    <c:v>Asia and the Pacific</c:v>
                  </c:pt>
                  <c:pt idx="26">
                    <c:v> </c:v>
                  </c:pt>
                  <c:pt idx="27">
                    <c:v>South-Eastern Asia and the Pacific</c:v>
                  </c:pt>
                  <c:pt idx="29">
                    <c:v> </c:v>
                  </c:pt>
                  <c:pt idx="30">
                    <c:v>Southern Asia</c:v>
                  </c:pt>
                  <c:pt idx="32">
                    <c:v> </c:v>
                  </c:pt>
                  <c:pt idx="33">
                    <c:v>Europe and Central Asia</c:v>
                  </c:pt>
                  <c:pt idx="35">
                    <c:v> </c:v>
                  </c:pt>
                  <c:pt idx="36">
                    <c:v>Central and Western Asia</c:v>
                  </c:pt>
                  <c:pt idx="38">
                    <c:v> </c:v>
                  </c:pt>
                  <c:pt idx="39">
                    <c:v>Eastern Europe</c:v>
                  </c:pt>
                  <c:pt idx="41">
                    <c:v> </c:v>
                  </c:pt>
                  <c:pt idx="42">
                    <c:v>Northern, Southern and Western Europe</c:v>
                  </c:pt>
                </c:lvl>
              </c:multiLvlStrCache>
            </c:multiLvlStrRef>
          </c:cat>
          <c:val>
            <c:numRef>
              <c:f>Data!$H$5:$H$48</c:f>
              <c:numCache>
                <c:formatCode>0.0</c:formatCode>
                <c:ptCount val="44"/>
                <c:pt idx="0">
                  <c:v>33.831220659376697</c:v>
                </c:pt>
                <c:pt idx="1">
                  <c:v>26.774082181714299</c:v>
                </c:pt>
                <c:pt idx="3">
                  <c:v>27.2552829425005</c:v>
                </c:pt>
                <c:pt idx="4">
                  <c:v>19.315535394967</c:v>
                </c:pt>
                <c:pt idx="6">
                  <c:v>38.788218425457501</c:v>
                </c:pt>
                <c:pt idx="7">
                  <c:v>17.726160270279699</c:v>
                </c:pt>
                <c:pt idx="9">
                  <c:v>24.117908919971502</c:v>
                </c:pt>
                <c:pt idx="10">
                  <c:v>19.744495770179402</c:v>
                </c:pt>
                <c:pt idx="12">
                  <c:v>51.766853602853601</c:v>
                </c:pt>
                <c:pt idx="13">
                  <c:v>43.699233685471398</c:v>
                </c:pt>
                <c:pt idx="15">
                  <c:v>46.744829783858599</c:v>
                </c:pt>
                <c:pt idx="16">
                  <c:v>37.150987232489101</c:v>
                </c:pt>
                <c:pt idx="18">
                  <c:v>59.941848204527602</c:v>
                </c:pt>
                <c:pt idx="19">
                  <c:v>54.467107425403</c:v>
                </c:pt>
                <c:pt idx="21">
                  <c:v>40.749784675605902</c:v>
                </c:pt>
                <c:pt idx="22">
                  <c:v>13.6716547508143</c:v>
                </c:pt>
                <c:pt idx="24">
                  <c:v>26.746718616062701</c:v>
                </c:pt>
                <c:pt idx="25">
                  <c:v>20.011923670295801</c:v>
                </c:pt>
                <c:pt idx="27">
                  <c:v>36.700998807304103</c:v>
                </c:pt>
                <c:pt idx="28">
                  <c:v>30.556169453077398</c:v>
                </c:pt>
                <c:pt idx="30">
                  <c:v>12.959633213507299</c:v>
                </c:pt>
                <c:pt idx="31">
                  <c:v>5.0779615464363603</c:v>
                </c:pt>
                <c:pt idx="33">
                  <c:v>51.425521544062903</c:v>
                </c:pt>
                <c:pt idx="34">
                  <c:v>45.268935071305002</c:v>
                </c:pt>
                <c:pt idx="36">
                  <c:v>40.920520432026599</c:v>
                </c:pt>
                <c:pt idx="37">
                  <c:v>29.770065298987099</c:v>
                </c:pt>
                <c:pt idx="39">
                  <c:v>54.338284473084798</c:v>
                </c:pt>
                <c:pt idx="40">
                  <c:v>48.1033507430488</c:v>
                </c:pt>
                <c:pt idx="42">
                  <c:v>53.276092387799302</c:v>
                </c:pt>
                <c:pt idx="43">
                  <c:v>48.848038132574402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4B9-1845-AE74-E2A69B78FABF}"/>
            </c:ext>
          </c:extLst>
        </c:ser>
        <c:ser>
          <c:idx val="2"/>
          <c:order val="1"/>
          <c:tx>
            <c:strRef>
              <c:f>Data!$J$4</c:f>
              <c:strCache>
                <c:ptCount val="1"/>
                <c:pt idx="0">
                  <c:v>Non-contributory</c:v>
                </c:pt>
              </c:strCache>
            </c:strRef>
          </c:tx>
          <c:spPr>
            <a:solidFill>
              <a:srgbClr val="230050"/>
            </a:solidFill>
            <a:ln>
              <a:noFill/>
            </a:ln>
            <a:effectLst/>
          </c:spPr>
          <c:invertIfNegative val="0"/>
          <c:dLbls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4B9-1845-AE74-E2A69B78FABF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4B9-1845-AE74-E2A69B78FABF}"/>
                </c:ext>
              </c:extLst>
            </c:dLbl>
            <c:dLbl>
              <c:idx val="2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4B9-1845-AE74-E2A69B78FABF}"/>
                </c:ext>
              </c:extLst>
            </c:dLbl>
            <c:dLbl>
              <c:idx val="2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4B9-1845-AE74-E2A69B78FAB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Data!$F$5:$G$48</c:f>
              <c:multiLvlStrCache>
                <c:ptCount val="44"/>
                <c:lvl>
                  <c:pt idx="0">
                    <c:v>Total</c:v>
                  </c:pt>
                  <c:pt idx="1">
                    <c:v>Women</c:v>
                  </c:pt>
                  <c:pt idx="3">
                    <c:v>Total</c:v>
                  </c:pt>
                  <c:pt idx="4">
                    <c:v>Women</c:v>
                  </c:pt>
                  <c:pt idx="6">
                    <c:v>Total</c:v>
                  </c:pt>
                  <c:pt idx="7">
                    <c:v>Women</c:v>
                  </c:pt>
                  <c:pt idx="9">
                    <c:v>Total</c:v>
                  </c:pt>
                  <c:pt idx="10">
                    <c:v>Women</c:v>
                  </c:pt>
                  <c:pt idx="12">
                    <c:v>Total</c:v>
                  </c:pt>
                  <c:pt idx="13">
                    <c:v>Women</c:v>
                  </c:pt>
                  <c:pt idx="15">
                    <c:v>Total</c:v>
                  </c:pt>
                  <c:pt idx="16">
                    <c:v>Women</c:v>
                  </c:pt>
                  <c:pt idx="18">
                    <c:v>Total</c:v>
                  </c:pt>
                  <c:pt idx="19">
                    <c:v>Women</c:v>
                  </c:pt>
                  <c:pt idx="21">
                    <c:v>Total</c:v>
                  </c:pt>
                  <c:pt idx="22">
                    <c:v>Women</c:v>
                  </c:pt>
                  <c:pt idx="24">
                    <c:v>Total</c:v>
                  </c:pt>
                  <c:pt idx="25">
                    <c:v>Women</c:v>
                  </c:pt>
                  <c:pt idx="27">
                    <c:v>Total</c:v>
                  </c:pt>
                  <c:pt idx="28">
                    <c:v>Women</c:v>
                  </c:pt>
                  <c:pt idx="30">
                    <c:v>Total</c:v>
                  </c:pt>
                  <c:pt idx="31">
                    <c:v>Women</c:v>
                  </c:pt>
                  <c:pt idx="33">
                    <c:v>Total</c:v>
                  </c:pt>
                  <c:pt idx="34">
                    <c:v>Women</c:v>
                  </c:pt>
                  <c:pt idx="36">
                    <c:v>Total</c:v>
                  </c:pt>
                  <c:pt idx="37">
                    <c:v>Women</c:v>
                  </c:pt>
                  <c:pt idx="39">
                    <c:v>Total</c:v>
                  </c:pt>
                  <c:pt idx="40">
                    <c:v>Women</c:v>
                  </c:pt>
                  <c:pt idx="42">
                    <c:v>Total</c:v>
                  </c:pt>
                  <c:pt idx="43">
                    <c:v>Women</c:v>
                  </c:pt>
                </c:lvl>
                <c:lvl>
                  <c:pt idx="0">
                    <c:v>World</c:v>
                  </c:pt>
                  <c:pt idx="2">
                    <c:v> </c:v>
                  </c:pt>
                  <c:pt idx="3">
                    <c:v>Africa</c:v>
                  </c:pt>
                  <c:pt idx="5">
                    <c:v> </c:v>
                  </c:pt>
                  <c:pt idx="6">
                    <c:v>Northern Africa</c:v>
                  </c:pt>
                  <c:pt idx="8">
                    <c:v> </c:v>
                  </c:pt>
                  <c:pt idx="9">
                    <c:v>Sub-Saharan Africa</c:v>
                  </c:pt>
                  <c:pt idx="11">
                    <c:v> </c:v>
                  </c:pt>
                  <c:pt idx="12">
                    <c:v>Americas</c:v>
                  </c:pt>
                  <c:pt idx="14">
                    <c:v> </c:v>
                  </c:pt>
                  <c:pt idx="15">
                    <c:v>Latin America and the Caribbean</c:v>
                  </c:pt>
                  <c:pt idx="17">
                    <c:v> </c:v>
                  </c:pt>
                  <c:pt idx="18">
                    <c:v>Northern America</c:v>
                  </c:pt>
                  <c:pt idx="20">
                    <c:v> </c:v>
                  </c:pt>
                  <c:pt idx="21">
                    <c:v>Arab States</c:v>
                  </c:pt>
                  <c:pt idx="23">
                    <c:v> </c:v>
                  </c:pt>
                  <c:pt idx="24">
                    <c:v>Asia and the Pacific</c:v>
                  </c:pt>
                  <c:pt idx="26">
                    <c:v> </c:v>
                  </c:pt>
                  <c:pt idx="27">
                    <c:v>South-Eastern Asia and the Pacific</c:v>
                  </c:pt>
                  <c:pt idx="29">
                    <c:v> </c:v>
                  </c:pt>
                  <c:pt idx="30">
                    <c:v>Southern Asia</c:v>
                  </c:pt>
                  <c:pt idx="32">
                    <c:v> </c:v>
                  </c:pt>
                  <c:pt idx="33">
                    <c:v>Europe and Central Asia</c:v>
                  </c:pt>
                  <c:pt idx="35">
                    <c:v> </c:v>
                  </c:pt>
                  <c:pt idx="36">
                    <c:v>Central and Western Asia</c:v>
                  </c:pt>
                  <c:pt idx="38">
                    <c:v> </c:v>
                  </c:pt>
                  <c:pt idx="39">
                    <c:v>Eastern Europe</c:v>
                  </c:pt>
                  <c:pt idx="41">
                    <c:v> </c:v>
                  </c:pt>
                  <c:pt idx="42">
                    <c:v>Northern, Southern and Western Europe</c:v>
                  </c:pt>
                </c:lvl>
              </c:multiLvlStrCache>
            </c:multiLvlStrRef>
          </c:cat>
          <c:val>
            <c:numRef>
              <c:f>Data!$J$5:$J$48</c:f>
              <c:numCache>
                <c:formatCode>0.0</c:formatCode>
                <c:ptCount val="44"/>
                <c:pt idx="0">
                  <c:v>17.2948587456772</c:v>
                </c:pt>
                <c:pt idx="1">
                  <c:v>21.346783394753199</c:v>
                </c:pt>
                <c:pt idx="3">
                  <c:v>6.56526478709094</c:v>
                </c:pt>
                <c:pt idx="4">
                  <c:v>6.6215396151514403</c:v>
                </c:pt>
                <c:pt idx="6">
                  <c:v>0</c:v>
                </c:pt>
                <c:pt idx="7">
                  <c:v>0</c:v>
                </c:pt>
                <c:pt idx="9">
                  <c:v>8.3512533781553699</c:v>
                </c:pt>
                <c:pt idx="10">
                  <c:v>8.4086432848141008</c:v>
                </c:pt>
                <c:pt idx="12">
                  <c:v>14.0133015320519</c:v>
                </c:pt>
                <c:pt idx="13">
                  <c:v>32.876268635208298</c:v>
                </c:pt>
                <c:pt idx="15">
                  <c:v>14.702758177219801</c:v>
                </c:pt>
                <c:pt idx="16">
                  <c:v>35.9536726741172</c:v>
                </c:pt>
                <c:pt idx="18">
                  <c:v>12.8909842043208</c:v>
                </c:pt>
                <c:pt idx="19">
                  <c:v>23.274192076409399</c:v>
                </c:pt>
                <c:pt idx="21">
                  <c:v>0</c:v>
                </c:pt>
                <c:pt idx="22">
                  <c:v>0</c:v>
                </c:pt>
                <c:pt idx="24">
                  <c:v>13.5696565678951</c:v>
                </c:pt>
                <c:pt idx="25">
                  <c:v>15.378140405815399</c:v>
                </c:pt>
                <c:pt idx="27">
                  <c:v>4.3273703261311596</c:v>
                </c:pt>
                <c:pt idx="28">
                  <c:v>7.6116807324736797</c:v>
                </c:pt>
                <c:pt idx="30">
                  <c:v>26.370601215021001</c:v>
                </c:pt>
                <c:pt idx="31">
                  <c:v>26.3778853840256</c:v>
                </c:pt>
                <c:pt idx="33">
                  <c:v>49.177245350971099</c:v>
                </c:pt>
                <c:pt idx="34">
                  <c:v>49.8952089471439</c:v>
                </c:pt>
                <c:pt idx="36">
                  <c:v>26.754520328611299</c:v>
                </c:pt>
                <c:pt idx="37">
                  <c:v>27.1165349351479</c:v>
                </c:pt>
                <c:pt idx="39">
                  <c:v>71.149299118760496</c:v>
                </c:pt>
                <c:pt idx="40">
                  <c:v>72.136347423681002</c:v>
                </c:pt>
                <c:pt idx="42">
                  <c:v>43.002538697783102</c:v>
                </c:pt>
                <c:pt idx="43">
                  <c:v>42.978984765155403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4B9-1845-AE74-E2A69B78FABF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0"/>
        <c:axId val="430392984"/>
        <c:axId val="352073840"/>
      </c:barChart>
      <c:catAx>
        <c:axId val="4303929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352073840"/>
        <c:crossesAt val="0"/>
        <c:auto val="1"/>
        <c:lblAlgn val="ctr"/>
        <c:lblOffset val="100"/>
        <c:noMultiLvlLbl val="0"/>
      </c:catAx>
      <c:valAx>
        <c:axId val="352073840"/>
        <c:scaling>
          <c:orientation val="minMax"/>
          <c:max val="10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pt-BR"/>
                  <a:t>% of the working-age population</a:t>
                </a:r>
                <a:endParaRPr lang="en-GB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7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solidFill>
              <a:schemeClr val="bg1">
                <a:lumMod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4303929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7.0815509259259279E-2"/>
          <c:y val="4.6582051282051291E-2"/>
          <c:w val="0.16751250000000001"/>
          <c:h val="0.1040376068376068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700">
          <a:latin typeface="Arial Narrow" panose="020B060602020203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1562100" y="927100"/>
    <xdr:ext cx="8928100" cy="4680000"/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C479D23-FC76-C942-A747-86708B6E1CB5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0.05208</cdr:x>
      <cdr:y>0.797</cdr:y>
    </cdr:from>
    <cdr:to>
      <cdr:x>0.08447</cdr:x>
      <cdr:y>0.82423</cdr:y>
    </cdr:to>
    <cdr:sp macro="" textlink="">
      <cdr:nvSpPr>
        <cdr:cNvPr id="9" name="TextBox 1"/>
        <cdr:cNvSpPr txBox="1"/>
      </cdr:nvSpPr>
      <cdr:spPr>
        <a:xfrm xmlns:a="http://schemas.openxmlformats.org/drawingml/2006/main">
          <a:off x="449942" y="3729963"/>
          <a:ext cx="279860" cy="127419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wrap="square" lIns="0" tIns="0" rIns="0" b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700" b="1">
              <a:latin typeface="Arial Narrow" panose="020B0606020202030204" pitchFamily="34" charset="0"/>
            </a:rPr>
            <a:t>World</a:t>
          </a:r>
        </a:p>
      </cdr:txBody>
    </cdr:sp>
  </cdr:relSizeAnchor>
  <cdr:relSizeAnchor xmlns:cdr="http://schemas.openxmlformats.org/drawingml/2006/chartDrawing">
    <cdr:from>
      <cdr:x>0.74717</cdr:x>
      <cdr:y>0.79203</cdr:y>
    </cdr:from>
    <cdr:to>
      <cdr:x>0.7848</cdr:x>
      <cdr:y>0.88246</cdr:y>
    </cdr:to>
    <cdr:sp macro="" textlink="">
      <cdr:nvSpPr>
        <cdr:cNvPr id="10" name="TextBox 1"/>
        <cdr:cNvSpPr txBox="1"/>
      </cdr:nvSpPr>
      <cdr:spPr>
        <a:xfrm xmlns:a="http://schemas.openxmlformats.org/drawingml/2006/main">
          <a:off x="6455549" y="3706713"/>
          <a:ext cx="325123" cy="423212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wrap="square" lIns="0" tIns="0" rIns="0" b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GB" sz="700" b="1">
              <a:latin typeface="Arial Narrow" panose="020B0606020202030204" pitchFamily="34" charset="0"/>
            </a:rPr>
            <a:t>Europe and Central Asia</a:t>
          </a:r>
        </a:p>
      </cdr:txBody>
    </cdr:sp>
  </cdr:relSizeAnchor>
  <cdr:relSizeAnchor xmlns:cdr="http://schemas.openxmlformats.org/drawingml/2006/chartDrawing">
    <cdr:from>
      <cdr:x>0.30021</cdr:x>
      <cdr:y>0.79805</cdr:y>
    </cdr:from>
    <cdr:to>
      <cdr:x>0.33887</cdr:x>
      <cdr:y>0.82318</cdr:y>
    </cdr:to>
    <cdr:sp macro="" textlink="">
      <cdr:nvSpPr>
        <cdr:cNvPr id="11" name="TextBox 1"/>
        <cdr:cNvSpPr txBox="1"/>
      </cdr:nvSpPr>
      <cdr:spPr>
        <a:xfrm xmlns:a="http://schemas.openxmlformats.org/drawingml/2006/main">
          <a:off x="2593857" y="3734860"/>
          <a:ext cx="334021" cy="117637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noFill/>
        </a:ln>
      </cdr:spPr>
      <cdr:txBody>
        <a:bodyPr xmlns:a="http://schemas.openxmlformats.org/drawingml/2006/main" wrap="square" lIns="0" tIns="0" rIns="0" b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GB" sz="700" b="1">
              <a:latin typeface="Arial Narrow" panose="020B0606020202030204" pitchFamily="34" charset="0"/>
            </a:rPr>
            <a:t>Americas</a:t>
          </a:r>
        </a:p>
      </cdr:txBody>
    </cdr:sp>
  </cdr:relSizeAnchor>
  <cdr:relSizeAnchor xmlns:cdr="http://schemas.openxmlformats.org/drawingml/2006/chartDrawing">
    <cdr:from>
      <cdr:x>0.11653</cdr:x>
      <cdr:y>0.7967</cdr:y>
    </cdr:from>
    <cdr:to>
      <cdr:x>0.1427</cdr:x>
      <cdr:y>0.82736</cdr:y>
    </cdr:to>
    <cdr:sp macro="" textlink="">
      <cdr:nvSpPr>
        <cdr:cNvPr id="12" name="TextBox 1"/>
        <cdr:cNvSpPr txBox="1"/>
      </cdr:nvSpPr>
      <cdr:spPr>
        <a:xfrm xmlns:a="http://schemas.openxmlformats.org/drawingml/2006/main">
          <a:off x="1006779" y="3728578"/>
          <a:ext cx="226139" cy="143458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wrap="square" lIns="0" tIns="0" rIns="0" b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700" b="1">
              <a:latin typeface="Arial Narrow" panose="020B0606020202030204" pitchFamily="34" charset="0"/>
            </a:rPr>
            <a:t>Africa</a:t>
          </a:r>
        </a:p>
      </cdr:txBody>
    </cdr:sp>
  </cdr:relSizeAnchor>
  <cdr:relSizeAnchor xmlns:cdr="http://schemas.openxmlformats.org/drawingml/2006/chartDrawing">
    <cdr:from>
      <cdr:x>0.49514</cdr:x>
      <cdr:y>0.79182</cdr:y>
    </cdr:from>
    <cdr:to>
      <cdr:x>0.52374</cdr:x>
      <cdr:y>0.83758</cdr:y>
    </cdr:to>
    <cdr:sp macro="" textlink="">
      <cdr:nvSpPr>
        <cdr:cNvPr id="13" name="TextBox 1"/>
        <cdr:cNvSpPr txBox="1"/>
      </cdr:nvSpPr>
      <cdr:spPr>
        <a:xfrm xmlns:a="http://schemas.openxmlformats.org/drawingml/2006/main">
          <a:off x="4278010" y="3705730"/>
          <a:ext cx="247104" cy="214157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wrap="square" lIns="0" tIns="0" rIns="0" b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GB" sz="700" b="1">
              <a:latin typeface="Arial Narrow" panose="020B0606020202030204" pitchFamily="34" charset="0"/>
            </a:rPr>
            <a:t>Arab States</a:t>
          </a:r>
        </a:p>
      </cdr:txBody>
    </cdr:sp>
  </cdr:relSizeAnchor>
  <cdr:relSizeAnchor xmlns:cdr="http://schemas.openxmlformats.org/drawingml/2006/chartDrawing">
    <cdr:from>
      <cdr:x>0.55535</cdr:x>
      <cdr:y>0.79045</cdr:y>
    </cdr:from>
    <cdr:to>
      <cdr:x>0.59441</cdr:x>
      <cdr:y>0.85533</cdr:y>
    </cdr:to>
    <cdr:sp macro="" textlink="">
      <cdr:nvSpPr>
        <cdr:cNvPr id="14" name="TextBox 1"/>
        <cdr:cNvSpPr txBox="1"/>
      </cdr:nvSpPr>
      <cdr:spPr>
        <a:xfrm xmlns:a="http://schemas.openxmlformats.org/drawingml/2006/main">
          <a:off x="4798224" y="3699318"/>
          <a:ext cx="337478" cy="303639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wrap="square" lIns="0" tIns="0" rIns="0" b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GB" sz="700" b="1">
              <a:latin typeface="Arial Narrow" panose="020B0606020202030204" pitchFamily="34" charset="0"/>
            </a:rPr>
            <a:t>Asia and the Pacific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gure%204.3%20-%204.43%20cop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.3 Bars_EC-CH"/>
      <sheetName val="4.6 Bars_EXP-CH"/>
      <sheetName val="4.7 EXP-WAP"/>
      <sheetName val="4.10 LC-MA"/>
      <sheetName val="4.11 EC-MA"/>
      <sheetName val="4.13 LC-SI"/>
      <sheetName val="4.17 LC-WI"/>
      <sheetName val="4.19 EC-WI"/>
      <sheetName val="4.22 LC-DI"/>
      <sheetName val="4.23 EC-DI"/>
      <sheetName val="4.28 LC-UN"/>
      <sheetName val="4.29 EC-UN"/>
      <sheetName val="4.33 LC-OA"/>
      <sheetName val="4.34 EC-OA"/>
      <sheetName val="4.38 EXP-OA"/>
      <sheetName val="4.39 EC-OA"/>
      <sheetName val="4.43 EC-HE"/>
      <sheetName val="LC-cf-G-c"/>
      <sheetName val="_used_ec-ch-reg-b"/>
      <sheetName val="_used_ec-di-reg-b"/>
      <sheetName val="_used_ec-ma-reg-b"/>
      <sheetName val="_used_ec-oa-reg-bb"/>
      <sheetName val="_used_ec-un-reg-b"/>
      <sheetName val="_used_ec-vu-reg-b"/>
      <sheetName val="_used_ec-wi-reg-b"/>
      <sheetName val="_used_ec-he-reg-b"/>
      <sheetName val="EC-sp-G-b"/>
      <sheetName val="_used_ec-sp-reg-b"/>
      <sheetName val="EC-all-R-b"/>
      <sheetName val="X-he-GR-b"/>
      <sheetName val="_used_XP-oa-G-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2">
          <cell r="N12" t="str">
            <v>X01</v>
          </cell>
          <cell r="O12" t="str">
            <v>World</v>
          </cell>
          <cell r="P12">
            <v>33.831220659376697</v>
          </cell>
          <cell r="Q12">
            <v>8.9955755396285806</v>
          </cell>
          <cell r="R12">
            <v>17.2948587456772</v>
          </cell>
          <cell r="S12">
            <v>1</v>
          </cell>
          <cell r="T12">
            <v>1</v>
          </cell>
          <cell r="U12">
            <v>1</v>
          </cell>
          <cell r="V12">
            <v>26.774082181714299</v>
          </cell>
          <cell r="W12">
            <v>11.735754570331199</v>
          </cell>
          <cell r="X12">
            <v>21.346783394753199</v>
          </cell>
        </row>
        <row r="13">
          <cell r="N13" t="str">
            <v>X02</v>
          </cell>
          <cell r="O13" t="str">
            <v>World: Low-income</v>
          </cell>
          <cell r="P13">
            <v>25.296661389759901</v>
          </cell>
          <cell r="Q13">
            <v>18.511028334744001</v>
          </cell>
          <cell r="R13">
            <v>14.7333033644131</v>
          </cell>
          <cell r="S13">
            <v>1</v>
          </cell>
          <cell r="T13">
            <v>1</v>
          </cell>
          <cell r="U13">
            <v>1</v>
          </cell>
          <cell r="V13">
            <v>21.1288968622491</v>
          </cell>
          <cell r="W13">
            <v>18.917395536300202</v>
          </cell>
          <cell r="X13">
            <v>14.9151511601923</v>
          </cell>
        </row>
        <row r="14">
          <cell r="N14" t="str">
            <v>X03</v>
          </cell>
          <cell r="O14" t="str">
            <v>World: Lower-middle-income</v>
          </cell>
          <cell r="P14">
            <v>19.327115052860002</v>
          </cell>
          <cell r="Q14">
            <v>11.550304238751099</v>
          </cell>
          <cell r="R14">
            <v>19.880268783834602</v>
          </cell>
          <cell r="S14">
            <v>1</v>
          </cell>
          <cell r="T14">
            <v>1</v>
          </cell>
          <cell r="U14">
            <v>1</v>
          </cell>
          <cell r="V14">
            <v>10.8572002372018</v>
          </cell>
          <cell r="W14">
            <v>15.410810031688399</v>
          </cell>
          <cell r="X14">
            <v>19.800185994612299</v>
          </cell>
        </row>
        <row r="15">
          <cell r="N15" t="str">
            <v>X04</v>
          </cell>
          <cell r="O15" t="str">
            <v>World: Upper-middle-income</v>
          </cell>
          <cell r="P15">
            <v>37.5573653856626</v>
          </cell>
          <cell r="Q15">
            <v>5.3948429905548796</v>
          </cell>
          <cell r="R15">
            <v>5.7093825530912801</v>
          </cell>
          <cell r="S15">
            <v>1</v>
          </cell>
          <cell r="T15">
            <v>1</v>
          </cell>
          <cell r="U15">
            <v>1</v>
          </cell>
          <cell r="V15">
            <v>30.082630648754801</v>
          </cell>
          <cell r="W15">
            <v>6.5933591691598901</v>
          </cell>
          <cell r="X15">
            <v>14.2342278540068</v>
          </cell>
        </row>
        <row r="16">
          <cell r="N16" t="str">
            <v>X05</v>
          </cell>
          <cell r="O16" t="str">
            <v>World: High-income</v>
          </cell>
          <cell r="P16">
            <v>57.073956616572801</v>
          </cell>
          <cell r="Q16">
            <v>6.2699326371906796</v>
          </cell>
          <cell r="R16">
            <v>34.8262336609058</v>
          </cell>
          <cell r="S16">
            <v>1</v>
          </cell>
          <cell r="T16">
            <v>1</v>
          </cell>
          <cell r="U16">
            <v>1</v>
          </cell>
          <cell r="V16">
            <v>50.954029335511599</v>
          </cell>
          <cell r="W16">
            <v>10.9872900556487</v>
          </cell>
          <cell r="X16">
            <v>38.461991047953703</v>
          </cell>
        </row>
        <row r="17">
          <cell r="N17" t="str">
            <v>X06</v>
          </cell>
          <cell r="O17" t="str">
            <v>Africa</v>
          </cell>
          <cell r="P17">
            <v>27.2552829425005</v>
          </cell>
          <cell r="Q17">
            <v>17.292600814233499</v>
          </cell>
          <cell r="R17">
            <v>6.56526478709094</v>
          </cell>
          <cell r="S17">
            <v>1</v>
          </cell>
          <cell r="T17">
            <v>1</v>
          </cell>
          <cell r="U17">
            <v>1</v>
          </cell>
          <cell r="V17">
            <v>19.315535394967</v>
          </cell>
          <cell r="W17">
            <v>20.138359049360499</v>
          </cell>
          <cell r="X17">
            <v>6.6215396151514403</v>
          </cell>
        </row>
        <row r="18">
          <cell r="N18" t="str">
            <v>X10</v>
          </cell>
          <cell r="O18" t="str">
            <v>Northern Africa</v>
          </cell>
          <cell r="P18">
            <v>38.788218425457501</v>
          </cell>
          <cell r="Q18">
            <v>12.472270229171199</v>
          </cell>
          <cell r="R18">
            <v>0</v>
          </cell>
          <cell r="S18">
            <v>1</v>
          </cell>
          <cell r="T18">
            <v>1</v>
          </cell>
          <cell r="U18">
            <v>1</v>
          </cell>
          <cell r="V18">
            <v>17.726160270279699</v>
          </cell>
          <cell r="W18">
            <v>16.983351783905299</v>
          </cell>
          <cell r="X18">
            <v>0</v>
          </cell>
        </row>
        <row r="19">
          <cell r="N19" t="str">
            <v>X13</v>
          </cell>
          <cell r="O19" t="str">
            <v>Sub-Saharan Africa</v>
          </cell>
          <cell r="P19">
            <v>24.117908919971502</v>
          </cell>
          <cell r="Q19">
            <v>18.603904426390699</v>
          </cell>
          <cell r="R19">
            <v>8.3512533781553699</v>
          </cell>
          <cell r="S19">
            <v>1</v>
          </cell>
          <cell r="T19">
            <v>1</v>
          </cell>
          <cell r="U19">
            <v>1</v>
          </cell>
          <cell r="V19">
            <v>19.744495770179402</v>
          </cell>
          <cell r="W19">
            <v>20.989871747254199</v>
          </cell>
          <cell r="X19">
            <v>8.4086432848141008</v>
          </cell>
        </row>
        <row r="20">
          <cell r="N20" t="str">
            <v>X21</v>
          </cell>
          <cell r="O20" t="str">
            <v>Americas</v>
          </cell>
          <cell r="P20">
            <v>51.766853602853601</v>
          </cell>
          <cell r="Q20">
            <v>13.6427911236923</v>
          </cell>
          <cell r="R20">
            <v>14.0133015320519</v>
          </cell>
          <cell r="S20">
            <v>1</v>
          </cell>
          <cell r="T20">
            <v>1</v>
          </cell>
          <cell r="U20">
            <v>1</v>
          </cell>
          <cell r="V20">
            <v>43.699233685471398</v>
          </cell>
          <cell r="W20">
            <v>13.880881782473301</v>
          </cell>
          <cell r="X20">
            <v>32.876268635208298</v>
          </cell>
        </row>
        <row r="21">
          <cell r="N21" t="str">
            <v>X26</v>
          </cell>
          <cell r="O21" t="str">
            <v>Latin America and the Caribbean</v>
          </cell>
          <cell r="P21">
            <v>46.744829783858599</v>
          </cell>
          <cell r="Q21">
            <v>22.023765707666701</v>
          </cell>
          <cell r="R21">
            <v>14.702758177219801</v>
          </cell>
          <cell r="S21">
            <v>1</v>
          </cell>
          <cell r="T21">
            <v>1</v>
          </cell>
          <cell r="U21">
            <v>1</v>
          </cell>
          <cell r="V21">
            <v>37.150987232489101</v>
          </cell>
          <cell r="W21">
            <v>22.322235859580601</v>
          </cell>
          <cell r="X21">
            <v>35.9536726741172</v>
          </cell>
        </row>
        <row r="22">
          <cell r="N22" t="str">
            <v>X34</v>
          </cell>
          <cell r="O22" t="str">
            <v>Northern America</v>
          </cell>
          <cell r="P22">
            <v>59.941848204527602</v>
          </cell>
          <cell r="Q22">
            <v>0</v>
          </cell>
          <cell r="R22">
            <v>12.8909842043208</v>
          </cell>
          <cell r="S22">
            <v>1</v>
          </cell>
          <cell r="T22">
            <v>1</v>
          </cell>
          <cell r="U22">
            <v>1</v>
          </cell>
          <cell r="V22">
            <v>54.467107425403</v>
          </cell>
          <cell r="W22">
            <v>0</v>
          </cell>
          <cell r="X22">
            <v>23.274192076409399</v>
          </cell>
        </row>
        <row r="23">
          <cell r="N23" t="str">
            <v>X36</v>
          </cell>
          <cell r="O23" t="str">
            <v>Arab States</v>
          </cell>
          <cell r="P23">
            <v>40.749784675605902</v>
          </cell>
          <cell r="Q23">
            <v>10.005997248652999</v>
          </cell>
          <cell r="R23">
            <v>0</v>
          </cell>
          <cell r="S23">
            <v>1</v>
          </cell>
          <cell r="T23">
            <v>1</v>
          </cell>
          <cell r="U23">
            <v>1</v>
          </cell>
          <cell r="V23">
            <v>13.6716547508143</v>
          </cell>
          <cell r="W23">
            <v>17.3095614834473</v>
          </cell>
          <cell r="X23">
            <v>0</v>
          </cell>
        </row>
        <row r="24">
          <cell r="N24" t="str">
            <v>X40</v>
          </cell>
          <cell r="O24" t="str">
            <v>Asia and the Pacific</v>
          </cell>
          <cell r="P24">
            <v>26.746718616062701</v>
          </cell>
          <cell r="Q24">
            <v>7.0298716708313496</v>
          </cell>
          <cell r="R24">
            <v>13.5696565678951</v>
          </cell>
          <cell r="S24">
            <v>1</v>
          </cell>
          <cell r="T24">
            <v>1</v>
          </cell>
          <cell r="U24">
            <v>1</v>
          </cell>
          <cell r="V24">
            <v>20.011923670295801</v>
          </cell>
          <cell r="W24">
            <v>9.2319160603530097</v>
          </cell>
          <cell r="X24">
            <v>15.378140405815399</v>
          </cell>
        </row>
        <row r="25">
          <cell r="N25" t="str">
            <v>X49</v>
          </cell>
          <cell r="O25" t="str">
            <v>South-Eastern Asia and the Pacific</v>
          </cell>
          <cell r="P25">
            <v>36.700998807304103</v>
          </cell>
          <cell r="Q25">
            <v>11.91881400049</v>
          </cell>
          <cell r="R25">
            <v>4.3273703261311596</v>
          </cell>
          <cell r="S25">
            <v>1</v>
          </cell>
          <cell r="T25">
            <v>1</v>
          </cell>
          <cell r="U25">
            <v>1</v>
          </cell>
          <cell r="V25">
            <v>30.556169453077398</v>
          </cell>
          <cell r="W25">
            <v>13.271998033192601</v>
          </cell>
          <cell r="X25">
            <v>7.6116807324736797</v>
          </cell>
        </row>
        <row r="26">
          <cell r="N26" t="str">
            <v>X56</v>
          </cell>
          <cell r="O26" t="str">
            <v>Southern Asia</v>
          </cell>
          <cell r="P26">
            <v>12.959633213507299</v>
          </cell>
          <cell r="Q26">
            <v>0.25848648453933498</v>
          </cell>
          <cell r="R26">
            <v>26.370601215021001</v>
          </cell>
          <cell r="S26">
            <v>1</v>
          </cell>
          <cell r="T26">
            <v>1</v>
          </cell>
          <cell r="U26">
            <v>1</v>
          </cell>
          <cell r="V26">
            <v>5.0779615464363603</v>
          </cell>
          <cell r="W26">
            <v>3.5098917067289501</v>
          </cell>
          <cell r="X26">
            <v>26.3778853840256</v>
          </cell>
        </row>
        <row r="27">
          <cell r="N27" t="str">
            <v>X60</v>
          </cell>
          <cell r="O27" t="str">
            <v>Europe and Central Asia</v>
          </cell>
          <cell r="P27">
            <v>51.425521544062903</v>
          </cell>
          <cell r="Q27">
            <v>4.1798989309536498</v>
          </cell>
          <cell r="R27">
            <v>49.177245350971099</v>
          </cell>
          <cell r="S27">
            <v>1</v>
          </cell>
          <cell r="T27">
            <v>1</v>
          </cell>
          <cell r="U27">
            <v>1</v>
          </cell>
          <cell r="V27">
            <v>45.268935071305002</v>
          </cell>
          <cell r="W27">
            <v>11.045574045192399</v>
          </cell>
          <cell r="X27">
            <v>49.8952089471439</v>
          </cell>
        </row>
        <row r="28">
          <cell r="N28" t="str">
            <v>X64</v>
          </cell>
          <cell r="O28" t="str">
            <v>Northern, Southern and Western Europe</v>
          </cell>
          <cell r="P28">
            <v>53.276092387799302</v>
          </cell>
          <cell r="Q28">
            <v>8.0679893931762692</v>
          </cell>
          <cell r="R28">
            <v>43.002538697783102</v>
          </cell>
          <cell r="S28">
            <v>1</v>
          </cell>
          <cell r="T28">
            <v>1</v>
          </cell>
          <cell r="U28">
            <v>1</v>
          </cell>
          <cell r="V28">
            <v>48.848038132574402</v>
          </cell>
          <cell r="W28">
            <v>17.391576539694999</v>
          </cell>
          <cell r="X28">
            <v>42.978984765155403</v>
          </cell>
        </row>
        <row r="29">
          <cell r="N29" t="str">
            <v>X70</v>
          </cell>
          <cell r="O29" t="str">
            <v>Eastern Europe</v>
          </cell>
          <cell r="P29">
            <v>54.338284473084798</v>
          </cell>
          <cell r="Q29">
            <v>4.3214875915107302E-2</v>
          </cell>
          <cell r="R29">
            <v>71.149299118760496</v>
          </cell>
          <cell r="S29">
            <v>1</v>
          </cell>
          <cell r="T29">
            <v>1</v>
          </cell>
          <cell r="U29">
            <v>1</v>
          </cell>
          <cell r="V29">
            <v>48.1033507430488</v>
          </cell>
          <cell r="W29">
            <v>5.0740881179672197</v>
          </cell>
          <cell r="X29">
            <v>72.136347423681002</v>
          </cell>
        </row>
        <row r="30">
          <cell r="N30" t="str">
            <v>X78</v>
          </cell>
          <cell r="O30" t="str">
            <v>Central and Western Asia</v>
          </cell>
          <cell r="P30">
            <v>40.920520432026599</v>
          </cell>
          <cell r="Q30">
            <v>0.70964327404167704</v>
          </cell>
          <cell r="R30">
            <v>26.754520328611299</v>
          </cell>
          <cell r="S30">
            <v>1</v>
          </cell>
          <cell r="T30">
            <v>1</v>
          </cell>
          <cell r="U30">
            <v>1</v>
          </cell>
          <cell r="V30">
            <v>29.770065298987099</v>
          </cell>
          <cell r="W30">
            <v>4.4847564486099101</v>
          </cell>
          <cell r="X30">
            <v>27.1165349351479</v>
          </cell>
        </row>
      </sheetData>
      <sheetData sheetId="9">
        <row r="6">
          <cell r="N6" t="str">
            <v>var-code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ables/table1.xml><?xml version="1.0" encoding="utf-8"?>
<table xmlns="http://schemas.openxmlformats.org/spreadsheetml/2006/main" id="2" name="Table192223" displayName="Table192223" ref="D4:J48" totalsRowShown="0" headerRowDxfId="8" dataDxfId="7">
  <autoFilter ref="D4:J48"/>
  <sortState ref="A41:G84">
    <sortCondition ref="A40:A84"/>
  </sortState>
  <tableColumns count="7">
    <tableColumn id="2" name="Order" dataDxfId="6"/>
    <tableColumn id="3" name="ISO" dataDxfId="5"/>
    <tableColumn id="4" name="Region" dataDxfId="4"/>
    <tableColumn id="5" name="Sex" dataDxfId="3"/>
    <tableColumn id="6" name="Contributory mandatory" dataDxfId="2"/>
    <tableColumn id="7" name="Contributory voluntary" dataDxfId="1"/>
    <tableColumn id="8" name="Non-contributory" dataDxfId="0"/>
  </tableColumns>
  <tableStyleInfo name="Table Style 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www.social-protection.org/gimi/RessourceDownload.action?id=57330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hyperlink" Target="https://www.social-protection.org/gimi/RessourceDownload.action?id=5733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O32"/>
  <sheetViews>
    <sheetView tabSelected="1" zoomScaleNormal="100" workbookViewId="0"/>
  </sheetViews>
  <sheetFormatPr defaultColWidth="0" defaultRowHeight="16.5" zeroHeight="1" x14ac:dyDescent="0.45"/>
  <cols>
    <col min="1" max="1" width="2.83203125" style="2" customWidth="1"/>
    <col min="2" max="3" width="8.83203125" style="2" customWidth="1"/>
    <col min="4" max="9" width="10.83203125" style="2" customWidth="1"/>
    <col min="10" max="10" width="12.6640625" style="2" customWidth="1"/>
    <col min="11" max="13" width="10.83203125" style="2" customWidth="1"/>
    <col min="14" max="14" width="9.33203125" style="2" customWidth="1"/>
    <col min="15" max="15" width="10.83203125" style="2" customWidth="1"/>
    <col min="16" max="16384" width="10.83203125" style="2" hidden="1"/>
  </cols>
  <sheetData>
    <row r="1" spans="2:14" x14ac:dyDescent="0.45">
      <c r="B1" s="19" t="s">
        <v>39</v>
      </c>
      <c r="C1" s="19"/>
      <c r="D1" s="19"/>
      <c r="E1" s="19"/>
      <c r="F1" s="19"/>
      <c r="G1" s="19"/>
      <c r="H1" s="19"/>
      <c r="I1" s="19"/>
      <c r="J1" s="1"/>
    </row>
    <row r="2" spans="2:14" ht="39" customHeight="1" x14ac:dyDescent="0.45">
      <c r="B2" s="7" t="s">
        <v>40</v>
      </c>
      <c r="C2" s="7">
        <v>4.22</v>
      </c>
      <c r="D2" s="19" t="s">
        <v>41</v>
      </c>
      <c r="E2" s="19"/>
      <c r="F2" s="19"/>
      <c r="G2" s="19"/>
      <c r="H2" s="19"/>
      <c r="I2" s="19"/>
      <c r="J2" s="19"/>
      <c r="K2" s="19"/>
      <c r="L2" s="19"/>
      <c r="M2" s="19"/>
      <c r="N2" s="19"/>
    </row>
    <row r="3" spans="2:14" x14ac:dyDescent="0.45"/>
    <row r="4" spans="2:14" x14ac:dyDescent="0.45"/>
    <row r="5" spans="2:14" x14ac:dyDescent="0.45"/>
    <row r="6" spans="2:14" x14ac:dyDescent="0.45"/>
    <row r="7" spans="2:14" x14ac:dyDescent="0.45"/>
    <row r="8" spans="2:14" x14ac:dyDescent="0.45"/>
    <row r="9" spans="2:14" x14ac:dyDescent="0.45"/>
    <row r="10" spans="2:14" x14ac:dyDescent="0.45"/>
    <row r="11" spans="2:14" x14ac:dyDescent="0.45"/>
    <row r="12" spans="2:14" x14ac:dyDescent="0.45"/>
    <row r="13" spans="2:14" x14ac:dyDescent="0.45"/>
    <row r="14" spans="2:14" x14ac:dyDescent="0.45"/>
    <row r="15" spans="2:14" x14ac:dyDescent="0.45"/>
    <row r="16" spans="2:14" x14ac:dyDescent="0.45"/>
    <row r="17" spans="2:14" x14ac:dyDescent="0.45"/>
    <row r="18" spans="2:14" x14ac:dyDescent="0.45"/>
    <row r="19" spans="2:14" x14ac:dyDescent="0.45"/>
    <row r="20" spans="2:14" x14ac:dyDescent="0.45"/>
    <row r="21" spans="2:14" x14ac:dyDescent="0.45"/>
    <row r="22" spans="2:14" x14ac:dyDescent="0.45"/>
    <row r="23" spans="2:14" x14ac:dyDescent="0.45"/>
    <row r="24" spans="2:14" x14ac:dyDescent="0.45"/>
    <row r="25" spans="2:14" x14ac:dyDescent="0.45"/>
    <row r="26" spans="2:14" x14ac:dyDescent="0.45"/>
    <row r="27" spans="2:14" ht="21" customHeight="1" x14ac:dyDescent="0.45">
      <c r="B27" s="3" t="s">
        <v>42</v>
      </c>
      <c r="C27" s="20" t="s">
        <v>46</v>
      </c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</row>
    <row r="28" spans="2:14" ht="24" customHeight="1" x14ac:dyDescent="0.45">
      <c r="B28" s="4" t="s">
        <v>43</v>
      </c>
      <c r="C28" s="21" t="s">
        <v>47</v>
      </c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</row>
    <row r="29" spans="2:14" ht="22" customHeight="1" x14ac:dyDescent="0.45">
      <c r="B29" s="4" t="s">
        <v>44</v>
      </c>
      <c r="C29" s="22" t="s">
        <v>45</v>
      </c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</row>
    <row r="30" spans="2:14" x14ac:dyDescent="0.45">
      <c r="H30" s="1"/>
      <c r="I30" s="1"/>
      <c r="J30" s="1"/>
    </row>
    <row r="31" spans="2:14" x14ac:dyDescent="0.45"/>
    <row r="32" spans="2:14" x14ac:dyDescent="0.45"/>
  </sheetData>
  <mergeCells count="5">
    <mergeCell ref="B1:I1"/>
    <mergeCell ref="D2:N2"/>
    <mergeCell ref="C27:N27"/>
    <mergeCell ref="C28:N28"/>
    <mergeCell ref="C29:N29"/>
  </mergeCells>
  <hyperlinks>
    <hyperlink ref="C29" r:id="rId1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N53"/>
  <sheetViews>
    <sheetView zoomScaleNormal="100" workbookViewId="0"/>
  </sheetViews>
  <sheetFormatPr defaultColWidth="0" defaultRowHeight="16.5" zeroHeight="1" x14ac:dyDescent="0.45"/>
  <cols>
    <col min="1" max="1" width="2.83203125" style="2" customWidth="1"/>
    <col min="2" max="3" width="8.83203125" style="2" customWidth="1"/>
    <col min="4" max="5" width="0" style="2" hidden="1" customWidth="1"/>
    <col min="6" max="6" width="35" style="2" customWidth="1"/>
    <col min="7" max="7" width="10.83203125" style="2" customWidth="1"/>
    <col min="8" max="10" width="16.83203125" style="2" customWidth="1"/>
    <col min="11" max="11" width="10.83203125" style="2" customWidth="1"/>
    <col min="12" max="16384" width="10.83203125" style="2" hidden="1"/>
  </cols>
  <sheetData>
    <row r="1" spans="2:11" x14ac:dyDescent="0.45">
      <c r="B1" s="19" t="s">
        <v>39</v>
      </c>
      <c r="C1" s="19"/>
      <c r="D1" s="19"/>
      <c r="E1" s="19"/>
      <c r="F1" s="19"/>
      <c r="G1" s="19"/>
      <c r="H1" s="19"/>
      <c r="I1" s="19"/>
    </row>
    <row r="2" spans="2:11" ht="41" customHeight="1" x14ac:dyDescent="0.45">
      <c r="B2" s="7" t="s">
        <v>40</v>
      </c>
      <c r="C2" s="7">
        <v>4.22</v>
      </c>
      <c r="D2" s="19" t="s">
        <v>41</v>
      </c>
      <c r="E2" s="19"/>
      <c r="F2" s="19"/>
      <c r="G2" s="19"/>
      <c r="H2" s="19"/>
      <c r="I2" s="19"/>
      <c r="J2" s="19"/>
    </row>
    <row r="3" spans="2:11" x14ac:dyDescent="0.45">
      <c r="F3" s="14"/>
      <c r="G3" s="14"/>
      <c r="H3" s="14"/>
      <c r="I3" s="14"/>
      <c r="J3" s="14"/>
    </row>
    <row r="4" spans="2:11" ht="41" customHeight="1" x14ac:dyDescent="0.45">
      <c r="D4" s="15" t="s">
        <v>0</v>
      </c>
      <c r="E4" s="16" t="s">
        <v>1</v>
      </c>
      <c r="F4" s="17" t="s">
        <v>2</v>
      </c>
      <c r="G4" s="17" t="s">
        <v>3</v>
      </c>
      <c r="H4" s="17" t="s">
        <v>4</v>
      </c>
      <c r="I4" s="17" t="s">
        <v>5</v>
      </c>
      <c r="J4" s="17" t="s">
        <v>6</v>
      </c>
      <c r="K4" s="12"/>
    </row>
    <row r="5" spans="2:11" ht="18" customHeight="1" x14ac:dyDescent="0.45">
      <c r="D5" s="8">
        <v>1</v>
      </c>
      <c r="E5" s="9" t="s">
        <v>7</v>
      </c>
      <c r="F5" s="10" t="s">
        <v>8</v>
      </c>
      <c r="G5" s="10" t="s">
        <v>9</v>
      </c>
      <c r="H5" s="11">
        <f>VLOOKUP(Table192223[[#This Row],[ISO]:[ISO]],'[1]4.22 LC-DI'!$N$12:$R$30,3,0)</f>
        <v>33.831220659376697</v>
      </c>
      <c r="I5" s="11">
        <f>VLOOKUP(Table192223[[#This Row],[ISO]:[ISO]],'[1]4.22 LC-DI'!$N$12:$R$30,4,0)</f>
        <v>8.9955755396285806</v>
      </c>
      <c r="J5" s="11">
        <f>VLOOKUP(Table192223[[#This Row],[ISO]:[ISO]],'[1]4.22 LC-DI'!$N$12:$R$30,5,0)</f>
        <v>17.2948587456772</v>
      </c>
      <c r="K5" s="12"/>
    </row>
    <row r="6" spans="2:11" ht="18" customHeight="1" x14ac:dyDescent="0.45">
      <c r="D6" s="8">
        <v>2</v>
      </c>
      <c r="E6" s="9" t="s">
        <v>7</v>
      </c>
      <c r="F6" s="10"/>
      <c r="G6" s="10" t="s">
        <v>10</v>
      </c>
      <c r="H6" s="11">
        <f>VLOOKUP(Table192223[[#This Row],[ISO]:[ISO]],'[1]4.22 LC-DI'!$N$12:$X$30,9,0)</f>
        <v>26.774082181714299</v>
      </c>
      <c r="I6" s="11">
        <f>VLOOKUP(Table192223[[#This Row],[ISO]:[ISO]],'[1]4.22 LC-DI'!$N$12:$X$30,10,0)</f>
        <v>11.735754570331199</v>
      </c>
      <c r="J6" s="11">
        <f>VLOOKUP(Table192223[[#This Row],[ISO]:[ISO]],'[1]4.22 LC-DI'!$N$12:$X$30,11,0)</f>
        <v>21.346783394753199</v>
      </c>
      <c r="K6" s="12"/>
    </row>
    <row r="7" spans="2:11" ht="18" customHeight="1" x14ac:dyDescent="0.45">
      <c r="D7" s="8">
        <v>3</v>
      </c>
      <c r="E7" s="9"/>
      <c r="F7" s="10" t="s">
        <v>48</v>
      </c>
      <c r="G7" s="10"/>
      <c r="H7" s="11"/>
      <c r="I7" s="11"/>
      <c r="J7" s="11"/>
      <c r="K7" s="12"/>
    </row>
    <row r="8" spans="2:11" ht="18" customHeight="1" x14ac:dyDescent="0.45">
      <c r="D8" s="8">
        <v>4</v>
      </c>
      <c r="E8" s="9" t="s">
        <v>11</v>
      </c>
      <c r="F8" s="10" t="s">
        <v>12</v>
      </c>
      <c r="G8" s="10" t="s">
        <v>9</v>
      </c>
      <c r="H8" s="11">
        <f>VLOOKUP(Table192223[[#This Row],[ISO]:[ISO]],'[1]4.22 LC-DI'!$N$12:$R$30,3,0)</f>
        <v>27.2552829425005</v>
      </c>
      <c r="I8" s="11">
        <f>VLOOKUP(Table192223[[#This Row],[ISO]:[ISO]],'[1]4.22 LC-DI'!$N$12:$R$30,4,0)</f>
        <v>17.292600814233499</v>
      </c>
      <c r="J8" s="11">
        <f>VLOOKUP(Table192223[[#This Row],[ISO]:[ISO]],'[1]4.22 LC-DI'!$N$12:$R$30,5,0)</f>
        <v>6.56526478709094</v>
      </c>
      <c r="K8" s="12"/>
    </row>
    <row r="9" spans="2:11" ht="18" customHeight="1" x14ac:dyDescent="0.45">
      <c r="D9" s="8">
        <v>5</v>
      </c>
      <c r="E9" s="9" t="s">
        <v>11</v>
      </c>
      <c r="F9" s="10"/>
      <c r="G9" s="10" t="s">
        <v>10</v>
      </c>
      <c r="H9" s="11">
        <f>VLOOKUP(Table192223[[#This Row],[ISO]:[ISO]],'[1]4.22 LC-DI'!$N$12:$X$30,9,0)</f>
        <v>19.315535394967</v>
      </c>
      <c r="I9" s="11">
        <f>VLOOKUP(Table192223[[#This Row],[ISO]:[ISO]],'[1]4.22 LC-DI'!$N$12:$X$30,10,0)</f>
        <v>20.138359049360499</v>
      </c>
      <c r="J9" s="11">
        <f>VLOOKUP(Table192223[[#This Row],[ISO]:[ISO]],'[1]4.22 LC-DI'!$N$12:$X$30,11,0)</f>
        <v>6.6215396151514403</v>
      </c>
      <c r="K9" s="12"/>
    </row>
    <row r="10" spans="2:11" ht="18" customHeight="1" x14ac:dyDescent="0.45">
      <c r="D10" s="8">
        <v>6</v>
      </c>
      <c r="E10" s="9"/>
      <c r="F10" s="10" t="s">
        <v>48</v>
      </c>
      <c r="G10" s="10"/>
      <c r="H10" s="11"/>
      <c r="I10" s="11"/>
      <c r="J10" s="11"/>
      <c r="K10" s="12"/>
    </row>
    <row r="11" spans="2:11" ht="18" customHeight="1" x14ac:dyDescent="0.45">
      <c r="D11" s="8">
        <v>7</v>
      </c>
      <c r="E11" s="9" t="s">
        <v>13</v>
      </c>
      <c r="F11" s="10" t="s">
        <v>14</v>
      </c>
      <c r="G11" s="10" t="s">
        <v>9</v>
      </c>
      <c r="H11" s="11">
        <f>VLOOKUP(Table192223[[#This Row],[ISO]:[ISO]],'[1]4.22 LC-DI'!$N$12:$R$30,3,0)</f>
        <v>38.788218425457501</v>
      </c>
      <c r="I11" s="11">
        <f>VLOOKUP(Table192223[[#This Row],[ISO]:[ISO]],'[1]4.22 LC-DI'!$N$12:$R$30,4,0)</f>
        <v>12.472270229171199</v>
      </c>
      <c r="J11" s="11">
        <f>VLOOKUP(Table192223[[#This Row],[ISO]:[ISO]],'[1]4.22 LC-DI'!$N$12:$R$30,5,0)</f>
        <v>0</v>
      </c>
      <c r="K11" s="12"/>
    </row>
    <row r="12" spans="2:11" ht="18" customHeight="1" x14ac:dyDescent="0.45">
      <c r="D12" s="8">
        <v>8</v>
      </c>
      <c r="E12" s="9" t="s">
        <v>13</v>
      </c>
      <c r="F12" s="10"/>
      <c r="G12" s="10" t="s">
        <v>10</v>
      </c>
      <c r="H12" s="11">
        <f>VLOOKUP(Table192223[[#This Row],[ISO]:[ISO]],'[1]4.22 LC-DI'!$N$12:$X$30,9,0)</f>
        <v>17.726160270279699</v>
      </c>
      <c r="I12" s="11">
        <f>VLOOKUP(Table192223[[#This Row],[ISO]:[ISO]],'[1]4.22 LC-DI'!$N$12:$X$30,10,0)</f>
        <v>16.983351783905299</v>
      </c>
      <c r="J12" s="11">
        <f>VLOOKUP(Table192223[[#This Row],[ISO]:[ISO]],'[1]4.22 LC-DI'!$N$12:$X$30,11,0)</f>
        <v>0</v>
      </c>
      <c r="K12" s="12"/>
    </row>
    <row r="13" spans="2:11" ht="18" customHeight="1" x14ac:dyDescent="0.45">
      <c r="D13" s="8">
        <v>9</v>
      </c>
      <c r="E13" s="9"/>
      <c r="F13" s="10" t="s">
        <v>48</v>
      </c>
      <c r="G13" s="10"/>
      <c r="H13" s="11"/>
      <c r="I13" s="11"/>
      <c r="J13" s="11"/>
      <c r="K13" s="12"/>
    </row>
    <row r="14" spans="2:11" ht="18" customHeight="1" x14ac:dyDescent="0.45">
      <c r="D14" s="3">
        <v>10</v>
      </c>
      <c r="E14" s="13" t="s">
        <v>15</v>
      </c>
      <c r="F14" s="10" t="s">
        <v>16</v>
      </c>
      <c r="G14" s="10" t="s">
        <v>9</v>
      </c>
      <c r="H14" s="11">
        <f>VLOOKUP(Table192223[[#This Row],[ISO]:[ISO]],'[1]4.22 LC-DI'!$N$12:$R$30,3,0)</f>
        <v>24.117908919971502</v>
      </c>
      <c r="I14" s="11">
        <f>VLOOKUP(Table192223[[#This Row],[ISO]:[ISO]],'[1]4.22 LC-DI'!$N$12:$R$30,4,0)</f>
        <v>18.603904426390699</v>
      </c>
      <c r="J14" s="11">
        <f>VLOOKUP(Table192223[[#This Row],[ISO]:[ISO]],'[1]4.22 LC-DI'!$N$12:$R$30,5,0)</f>
        <v>8.3512533781553699</v>
      </c>
      <c r="K14" s="12"/>
    </row>
    <row r="15" spans="2:11" ht="18" customHeight="1" x14ac:dyDescent="0.45">
      <c r="D15" s="3">
        <v>11</v>
      </c>
      <c r="E15" s="13" t="s">
        <v>15</v>
      </c>
      <c r="F15" s="10"/>
      <c r="G15" s="10" t="s">
        <v>10</v>
      </c>
      <c r="H15" s="11">
        <f>VLOOKUP(Table192223[[#This Row],[ISO]:[ISO]],'[1]4.22 LC-DI'!$N$12:$X$30,9,0)</f>
        <v>19.744495770179402</v>
      </c>
      <c r="I15" s="11">
        <f>VLOOKUP(Table192223[[#This Row],[ISO]:[ISO]],'[1]4.22 LC-DI'!$N$12:$X$30,10,0)</f>
        <v>20.989871747254199</v>
      </c>
      <c r="J15" s="11">
        <f>VLOOKUP(Table192223[[#This Row],[ISO]:[ISO]],'[1]4.22 LC-DI'!$N$12:$X$30,11,0)</f>
        <v>8.4086432848141008</v>
      </c>
      <c r="K15" s="12"/>
    </row>
    <row r="16" spans="2:11" ht="18" customHeight="1" x14ac:dyDescent="0.45">
      <c r="D16" s="3">
        <v>12</v>
      </c>
      <c r="E16" s="9"/>
      <c r="F16" s="10" t="s">
        <v>48</v>
      </c>
      <c r="G16" s="10"/>
      <c r="H16" s="11"/>
      <c r="I16" s="11"/>
      <c r="J16" s="11"/>
      <c r="K16" s="12"/>
    </row>
    <row r="17" spans="4:11" ht="18" customHeight="1" x14ac:dyDescent="0.45">
      <c r="D17" s="8">
        <v>13</v>
      </c>
      <c r="E17" s="13" t="s">
        <v>17</v>
      </c>
      <c r="F17" s="10" t="s">
        <v>18</v>
      </c>
      <c r="G17" s="10" t="s">
        <v>9</v>
      </c>
      <c r="H17" s="11">
        <f>VLOOKUP(Table192223[[#This Row],[ISO]:[ISO]],'[1]4.22 LC-DI'!$N$12:$R$30,3,0)</f>
        <v>51.766853602853601</v>
      </c>
      <c r="I17" s="11">
        <f>VLOOKUP(Table192223[[#This Row],[ISO]:[ISO]],'[1]4.22 LC-DI'!$N$12:$R$30,4,0)</f>
        <v>13.6427911236923</v>
      </c>
      <c r="J17" s="11">
        <f>VLOOKUP(Table192223[[#This Row],[ISO]:[ISO]],'[1]4.22 LC-DI'!$N$12:$R$30,5,0)</f>
        <v>14.0133015320519</v>
      </c>
      <c r="K17" s="12"/>
    </row>
    <row r="18" spans="4:11" ht="18" customHeight="1" x14ac:dyDescent="0.45">
      <c r="D18" s="8">
        <v>14</v>
      </c>
      <c r="E18" s="13" t="s">
        <v>17</v>
      </c>
      <c r="F18" s="10"/>
      <c r="G18" s="10" t="s">
        <v>10</v>
      </c>
      <c r="H18" s="11">
        <f>VLOOKUP(Table192223[[#This Row],[ISO]:[ISO]],'[1]4.22 LC-DI'!$N$12:$X$30,9,0)</f>
        <v>43.699233685471398</v>
      </c>
      <c r="I18" s="11">
        <f>VLOOKUP(Table192223[[#This Row],[ISO]:[ISO]],'[1]4.22 LC-DI'!$N$12:$X$30,10,0)</f>
        <v>13.880881782473301</v>
      </c>
      <c r="J18" s="11">
        <f>VLOOKUP(Table192223[[#This Row],[ISO]:[ISO]],'[1]4.22 LC-DI'!$N$12:$X$30,11,0)</f>
        <v>32.876268635208298</v>
      </c>
      <c r="K18" s="12"/>
    </row>
    <row r="19" spans="4:11" ht="18" customHeight="1" x14ac:dyDescent="0.45">
      <c r="D19" s="8">
        <v>15</v>
      </c>
      <c r="E19" s="13"/>
      <c r="F19" s="10" t="s">
        <v>48</v>
      </c>
      <c r="G19" s="10"/>
      <c r="H19" s="11"/>
      <c r="I19" s="11"/>
      <c r="J19" s="11"/>
      <c r="K19" s="12"/>
    </row>
    <row r="20" spans="4:11" ht="18" customHeight="1" x14ac:dyDescent="0.45">
      <c r="D20" s="8">
        <v>16</v>
      </c>
      <c r="E20" s="13" t="s">
        <v>19</v>
      </c>
      <c r="F20" s="10" t="s">
        <v>20</v>
      </c>
      <c r="G20" s="10" t="s">
        <v>9</v>
      </c>
      <c r="H20" s="11">
        <f>VLOOKUP(Table192223[[#This Row],[ISO]:[ISO]],'[1]4.22 LC-DI'!$N$12:$R$30,3,0)</f>
        <v>46.744829783858599</v>
      </c>
      <c r="I20" s="11">
        <f>VLOOKUP(Table192223[[#This Row],[ISO]:[ISO]],'[1]4.22 LC-DI'!$N$12:$R$30,4,0)</f>
        <v>22.023765707666701</v>
      </c>
      <c r="J20" s="11">
        <f>VLOOKUP(Table192223[[#This Row],[ISO]:[ISO]],'[1]4.22 LC-DI'!$N$12:$R$30,5,0)</f>
        <v>14.702758177219801</v>
      </c>
      <c r="K20" s="12"/>
    </row>
    <row r="21" spans="4:11" ht="18" customHeight="1" x14ac:dyDescent="0.45">
      <c r="D21" s="8">
        <v>17</v>
      </c>
      <c r="E21" s="13" t="s">
        <v>19</v>
      </c>
      <c r="F21" s="10"/>
      <c r="G21" s="10" t="s">
        <v>10</v>
      </c>
      <c r="H21" s="11">
        <f>VLOOKUP(Table192223[[#This Row],[ISO]:[ISO]],'[1]4.22 LC-DI'!$N$12:$X$30,9,0)</f>
        <v>37.150987232489101</v>
      </c>
      <c r="I21" s="11">
        <f>VLOOKUP(Table192223[[#This Row],[ISO]:[ISO]],'[1]4.22 LC-DI'!$N$12:$X$30,10,0)</f>
        <v>22.322235859580601</v>
      </c>
      <c r="J21" s="11">
        <f>VLOOKUP(Table192223[[#This Row],[ISO]:[ISO]],'[1]4.22 LC-DI'!$N$12:$X$30,11,0)</f>
        <v>35.9536726741172</v>
      </c>
      <c r="K21" s="12"/>
    </row>
    <row r="22" spans="4:11" ht="18" customHeight="1" x14ac:dyDescent="0.45">
      <c r="D22" s="8">
        <v>18</v>
      </c>
      <c r="E22" s="13"/>
      <c r="F22" s="10" t="s">
        <v>48</v>
      </c>
      <c r="G22" s="10"/>
      <c r="H22" s="11"/>
      <c r="I22" s="11"/>
      <c r="J22" s="11"/>
      <c r="K22" s="12"/>
    </row>
    <row r="23" spans="4:11" ht="18" customHeight="1" x14ac:dyDescent="0.45">
      <c r="D23" s="8">
        <v>19</v>
      </c>
      <c r="E23" s="9" t="s">
        <v>21</v>
      </c>
      <c r="F23" s="10" t="s">
        <v>22</v>
      </c>
      <c r="G23" s="10" t="s">
        <v>9</v>
      </c>
      <c r="H23" s="11">
        <f>VLOOKUP(Table192223[[#This Row],[ISO]:[ISO]],'[1]4.22 LC-DI'!$N$12:$R$30,3,0)</f>
        <v>59.941848204527602</v>
      </c>
      <c r="I23" s="11">
        <f>VLOOKUP(Table192223[[#This Row],[ISO]:[ISO]],'[1]4.22 LC-DI'!$N$12:$R$30,4,0)</f>
        <v>0</v>
      </c>
      <c r="J23" s="11">
        <f>VLOOKUP(Table192223[[#This Row],[ISO]:[ISO]],'[1]4.22 LC-DI'!$N$12:$R$30,5,0)</f>
        <v>12.8909842043208</v>
      </c>
      <c r="K23" s="12"/>
    </row>
    <row r="24" spans="4:11" ht="18" customHeight="1" x14ac:dyDescent="0.45">
      <c r="D24" s="8">
        <v>20</v>
      </c>
      <c r="E24" s="9" t="s">
        <v>21</v>
      </c>
      <c r="F24" s="10"/>
      <c r="G24" s="10" t="s">
        <v>10</v>
      </c>
      <c r="H24" s="11">
        <f>VLOOKUP(Table192223[[#This Row],[ISO]:[ISO]],'[1]4.22 LC-DI'!$N$12:$X$30,9,0)</f>
        <v>54.467107425403</v>
      </c>
      <c r="I24" s="11">
        <f>VLOOKUP(Table192223[[#This Row],[ISO]:[ISO]],'[1]4.22 LC-DI'!$N$12:$X$30,10,0)</f>
        <v>0</v>
      </c>
      <c r="J24" s="11">
        <f>VLOOKUP(Table192223[[#This Row],[ISO]:[ISO]],'[1]4.22 LC-DI'!$N$12:$X$30,11,0)</f>
        <v>23.274192076409399</v>
      </c>
      <c r="K24" s="12"/>
    </row>
    <row r="25" spans="4:11" ht="18" customHeight="1" x14ac:dyDescent="0.45">
      <c r="D25" s="8">
        <v>21</v>
      </c>
      <c r="E25" s="13"/>
      <c r="F25" s="10" t="s">
        <v>48</v>
      </c>
      <c r="G25" s="10"/>
      <c r="H25" s="11"/>
      <c r="I25" s="11"/>
      <c r="J25" s="11"/>
      <c r="K25" s="12"/>
    </row>
    <row r="26" spans="4:11" ht="18" customHeight="1" x14ac:dyDescent="0.45">
      <c r="D26" s="8">
        <v>22</v>
      </c>
      <c r="E26" s="9" t="s">
        <v>23</v>
      </c>
      <c r="F26" s="10" t="s">
        <v>24</v>
      </c>
      <c r="G26" s="10" t="s">
        <v>9</v>
      </c>
      <c r="H26" s="11">
        <f>VLOOKUP(Table192223[[#This Row],[ISO]:[ISO]],'[1]4.22 LC-DI'!$N$12:$R$30,3,0)</f>
        <v>40.749784675605902</v>
      </c>
      <c r="I26" s="11">
        <f>VLOOKUP(Table192223[[#This Row],[ISO]:[ISO]],'[1]4.22 LC-DI'!$N$12:$R$30,4,0)</f>
        <v>10.005997248652999</v>
      </c>
      <c r="J26" s="11">
        <f>VLOOKUP(Table192223[[#This Row],[ISO]:[ISO]],'[1]4.22 LC-DI'!$N$12:$R$30,5,0)</f>
        <v>0</v>
      </c>
      <c r="K26" s="12"/>
    </row>
    <row r="27" spans="4:11" ht="18" customHeight="1" x14ac:dyDescent="0.45">
      <c r="D27" s="8">
        <v>23</v>
      </c>
      <c r="E27" s="9" t="s">
        <v>23</v>
      </c>
      <c r="F27" s="10"/>
      <c r="G27" s="10" t="s">
        <v>10</v>
      </c>
      <c r="H27" s="11">
        <f>VLOOKUP(Table192223[[#This Row],[ISO]:[ISO]],'[1]4.22 LC-DI'!$N$12:$X$30,9,0)</f>
        <v>13.6716547508143</v>
      </c>
      <c r="I27" s="11">
        <f>VLOOKUP(Table192223[[#This Row],[ISO]:[ISO]],'[1]4.22 LC-DI'!$N$12:$X$30,10,0)</f>
        <v>17.3095614834473</v>
      </c>
      <c r="J27" s="11">
        <f>VLOOKUP(Table192223[[#This Row],[ISO]:[ISO]],'[1]4.22 LC-DI'!$N$12:$X$30,11,0)</f>
        <v>0</v>
      </c>
      <c r="K27" s="12"/>
    </row>
    <row r="28" spans="4:11" ht="18" customHeight="1" x14ac:dyDescent="0.45">
      <c r="D28" s="8">
        <v>24</v>
      </c>
      <c r="E28" s="9"/>
      <c r="F28" s="10" t="s">
        <v>48</v>
      </c>
      <c r="G28" s="10"/>
      <c r="H28" s="11"/>
      <c r="I28" s="11"/>
      <c r="J28" s="11"/>
      <c r="K28" s="12"/>
    </row>
    <row r="29" spans="4:11" ht="18" customHeight="1" x14ac:dyDescent="0.45">
      <c r="D29" s="8">
        <v>25</v>
      </c>
      <c r="E29" s="9" t="s">
        <v>25</v>
      </c>
      <c r="F29" s="10" t="s">
        <v>26</v>
      </c>
      <c r="G29" s="10" t="s">
        <v>9</v>
      </c>
      <c r="H29" s="11">
        <f>VLOOKUP(Table192223[[#This Row],[ISO]:[ISO]],'[1]4.22 LC-DI'!$N$12:$R$30,3,0)</f>
        <v>26.746718616062701</v>
      </c>
      <c r="I29" s="11">
        <f>VLOOKUP(Table192223[[#This Row],[ISO]:[ISO]],'[1]4.22 LC-DI'!$N$12:$R$30,4,0)</f>
        <v>7.0298716708313496</v>
      </c>
      <c r="J29" s="11">
        <f>VLOOKUP(Table192223[[#This Row],[ISO]:[ISO]],'[1]4.22 LC-DI'!$N$12:$R$30,5,0)</f>
        <v>13.5696565678951</v>
      </c>
      <c r="K29" s="12"/>
    </row>
    <row r="30" spans="4:11" ht="18" customHeight="1" x14ac:dyDescent="0.45">
      <c r="D30" s="8">
        <v>26</v>
      </c>
      <c r="E30" s="9" t="s">
        <v>25</v>
      </c>
      <c r="F30" s="10"/>
      <c r="G30" s="10" t="s">
        <v>10</v>
      </c>
      <c r="H30" s="11">
        <f>VLOOKUP(Table192223[[#This Row],[ISO]:[ISO]],'[1]4.22 LC-DI'!$N$12:$X$30,9,0)</f>
        <v>20.011923670295801</v>
      </c>
      <c r="I30" s="11">
        <f>VLOOKUP(Table192223[[#This Row],[ISO]:[ISO]],'[1]4.22 LC-DI'!$N$12:$X$30,10,0)</f>
        <v>9.2319160603530097</v>
      </c>
      <c r="J30" s="11">
        <f>VLOOKUP(Table192223[[#This Row],[ISO]:[ISO]],'[1]4.22 LC-DI'!$N$12:$X$30,11,0)</f>
        <v>15.378140405815399</v>
      </c>
      <c r="K30" s="12"/>
    </row>
    <row r="31" spans="4:11" ht="18" customHeight="1" x14ac:dyDescent="0.45">
      <c r="D31" s="8">
        <v>27</v>
      </c>
      <c r="E31" s="9"/>
      <c r="F31" s="10" t="s">
        <v>48</v>
      </c>
      <c r="G31" s="10"/>
      <c r="H31" s="11"/>
      <c r="I31" s="11"/>
      <c r="J31" s="11"/>
      <c r="K31" s="12"/>
    </row>
    <row r="32" spans="4:11" ht="18" customHeight="1" x14ac:dyDescent="0.45">
      <c r="D32" s="8">
        <v>28</v>
      </c>
      <c r="E32" s="9" t="s">
        <v>27</v>
      </c>
      <c r="F32" s="10" t="s">
        <v>28</v>
      </c>
      <c r="G32" s="10" t="s">
        <v>9</v>
      </c>
      <c r="H32" s="11">
        <f>VLOOKUP(Table192223[[#This Row],[ISO]:[ISO]],'[1]4.22 LC-DI'!$N$12:$R$30,3,0)</f>
        <v>36.700998807304103</v>
      </c>
      <c r="I32" s="11">
        <f>VLOOKUP(Table192223[[#This Row],[ISO]:[ISO]],'[1]4.22 LC-DI'!$N$12:$R$30,4,0)</f>
        <v>11.91881400049</v>
      </c>
      <c r="J32" s="11">
        <f>VLOOKUP(Table192223[[#This Row],[ISO]:[ISO]],'[1]4.22 LC-DI'!$N$12:$R$30,5,0)</f>
        <v>4.3273703261311596</v>
      </c>
      <c r="K32" s="12"/>
    </row>
    <row r="33" spans="1:11" ht="18" customHeight="1" x14ac:dyDescent="0.45">
      <c r="D33" s="8">
        <v>29</v>
      </c>
      <c r="E33" s="9" t="s">
        <v>27</v>
      </c>
      <c r="F33" s="10"/>
      <c r="G33" s="10" t="s">
        <v>10</v>
      </c>
      <c r="H33" s="11">
        <f>VLOOKUP(Table192223[[#This Row],[ISO]:[ISO]],'[1]4.22 LC-DI'!$N$12:$X$30,9,0)</f>
        <v>30.556169453077398</v>
      </c>
      <c r="I33" s="11">
        <f>VLOOKUP(Table192223[[#This Row],[ISO]:[ISO]],'[1]4.22 LC-DI'!$N$12:$X$30,10,0)</f>
        <v>13.271998033192601</v>
      </c>
      <c r="J33" s="11">
        <f>VLOOKUP(Table192223[[#This Row],[ISO]:[ISO]],'[1]4.22 LC-DI'!$N$12:$X$30,11,0)</f>
        <v>7.6116807324736797</v>
      </c>
      <c r="K33" s="12"/>
    </row>
    <row r="34" spans="1:11" ht="18" customHeight="1" x14ac:dyDescent="0.45">
      <c r="D34" s="8">
        <v>30</v>
      </c>
      <c r="E34" s="9"/>
      <c r="F34" s="10" t="s">
        <v>48</v>
      </c>
      <c r="G34" s="10"/>
      <c r="H34" s="11"/>
      <c r="I34" s="11"/>
      <c r="J34" s="11"/>
      <c r="K34" s="12"/>
    </row>
    <row r="35" spans="1:11" ht="18" customHeight="1" x14ac:dyDescent="0.45">
      <c r="D35" s="8">
        <v>31</v>
      </c>
      <c r="E35" s="9" t="s">
        <v>29</v>
      </c>
      <c r="F35" s="10" t="s">
        <v>30</v>
      </c>
      <c r="G35" s="10" t="s">
        <v>9</v>
      </c>
      <c r="H35" s="11">
        <f>VLOOKUP(Table192223[[#This Row],[ISO]:[ISO]],'[1]4.22 LC-DI'!$N$12:$R$30,3,0)</f>
        <v>12.959633213507299</v>
      </c>
      <c r="I35" s="11">
        <f>VLOOKUP(Table192223[[#This Row],[ISO]:[ISO]],'[1]4.22 LC-DI'!$N$12:$R$30,4,0)</f>
        <v>0.25848648453933498</v>
      </c>
      <c r="J35" s="11">
        <f>VLOOKUP(Table192223[[#This Row],[ISO]:[ISO]],'[1]4.22 LC-DI'!$N$12:$R$30,5,0)</f>
        <v>26.370601215021001</v>
      </c>
      <c r="K35" s="12"/>
    </row>
    <row r="36" spans="1:11" ht="18" customHeight="1" x14ac:dyDescent="0.45">
      <c r="A36" s="4"/>
      <c r="D36" s="8">
        <v>32</v>
      </c>
      <c r="E36" s="9" t="s">
        <v>29</v>
      </c>
      <c r="F36" s="10"/>
      <c r="G36" s="10" t="s">
        <v>10</v>
      </c>
      <c r="H36" s="11">
        <f>VLOOKUP(Table192223[[#This Row],[ISO]:[ISO]],'[1]4.22 LC-DI'!$N$12:$X$30,9,0)</f>
        <v>5.0779615464363603</v>
      </c>
      <c r="I36" s="11">
        <f>VLOOKUP(Table192223[[#This Row],[ISO]:[ISO]],'[1]4.22 LC-DI'!$N$12:$X$30,10,0)</f>
        <v>3.5098917067289501</v>
      </c>
      <c r="J36" s="11">
        <f>VLOOKUP(Table192223[[#This Row],[ISO]:[ISO]],'[1]4.22 LC-DI'!$N$12:$X$30,11,0)</f>
        <v>26.3778853840256</v>
      </c>
      <c r="K36" s="12"/>
    </row>
    <row r="37" spans="1:11" ht="18" customHeight="1" x14ac:dyDescent="0.45">
      <c r="D37" s="8">
        <v>33</v>
      </c>
      <c r="E37" s="9"/>
      <c r="F37" s="10" t="s">
        <v>48</v>
      </c>
      <c r="G37" s="10"/>
      <c r="H37" s="11"/>
      <c r="I37" s="11"/>
      <c r="J37" s="11"/>
      <c r="K37" s="12"/>
    </row>
    <row r="38" spans="1:11" ht="18" customHeight="1" x14ac:dyDescent="0.45">
      <c r="D38" s="8">
        <v>34</v>
      </c>
      <c r="E38" s="9" t="s">
        <v>31</v>
      </c>
      <c r="F38" s="10" t="s">
        <v>32</v>
      </c>
      <c r="G38" s="10" t="s">
        <v>9</v>
      </c>
      <c r="H38" s="11">
        <f>VLOOKUP(Table192223[[#This Row],[ISO]:[ISO]],'[1]4.22 LC-DI'!$N$12:$R$30,3,0)</f>
        <v>51.425521544062903</v>
      </c>
      <c r="I38" s="11">
        <f>VLOOKUP(Table192223[[#This Row],[ISO]:[ISO]],'[1]4.22 LC-DI'!$N$12:$R$30,4,0)</f>
        <v>4.1798989309536498</v>
      </c>
      <c r="J38" s="11">
        <f>VLOOKUP(Table192223[[#This Row],[ISO]:[ISO]],'[1]4.22 LC-DI'!$N$12:$R$30,5,0)</f>
        <v>49.177245350971099</v>
      </c>
      <c r="K38" s="12"/>
    </row>
    <row r="39" spans="1:11" ht="18" customHeight="1" x14ac:dyDescent="0.45">
      <c r="D39" s="8">
        <v>35</v>
      </c>
      <c r="E39" s="9" t="s">
        <v>31</v>
      </c>
      <c r="F39" s="10"/>
      <c r="G39" s="10" t="s">
        <v>10</v>
      </c>
      <c r="H39" s="11">
        <f>VLOOKUP(Table192223[[#This Row],[ISO]:[ISO]],'[1]4.22 LC-DI'!$N$12:$X$30,9,0)</f>
        <v>45.268935071305002</v>
      </c>
      <c r="I39" s="11">
        <f>VLOOKUP(Table192223[[#This Row],[ISO]:[ISO]],'[1]4.22 LC-DI'!$N$12:$X$30,10,0)</f>
        <v>11.045574045192399</v>
      </c>
      <c r="J39" s="11">
        <f>VLOOKUP(Table192223[[#This Row],[ISO]:[ISO]],'[1]4.22 LC-DI'!$N$12:$X$30,11,0)</f>
        <v>49.8952089471439</v>
      </c>
      <c r="K39" s="12"/>
    </row>
    <row r="40" spans="1:11" ht="18" customHeight="1" x14ac:dyDescent="0.45">
      <c r="D40" s="8">
        <v>36</v>
      </c>
      <c r="E40" s="13"/>
      <c r="F40" s="10" t="s">
        <v>48</v>
      </c>
      <c r="G40" s="10"/>
      <c r="H40" s="11"/>
      <c r="I40" s="11"/>
      <c r="J40" s="11"/>
      <c r="K40" s="12"/>
    </row>
    <row r="41" spans="1:11" ht="18" customHeight="1" x14ac:dyDescent="0.45">
      <c r="D41" s="8">
        <v>37</v>
      </c>
      <c r="E41" s="9" t="s">
        <v>33</v>
      </c>
      <c r="F41" s="10" t="s">
        <v>34</v>
      </c>
      <c r="G41" s="10" t="s">
        <v>9</v>
      </c>
      <c r="H41" s="11">
        <f>VLOOKUP(Table192223[[#This Row],[ISO]:[ISO]],'[1]4.22 LC-DI'!$N$12:$R$30,3,0)</f>
        <v>40.920520432026599</v>
      </c>
      <c r="I41" s="11">
        <f>VLOOKUP(Table192223[[#This Row],[ISO]:[ISO]],'[1]4.22 LC-DI'!$N$12:$R$30,4,0)</f>
        <v>0.70964327404167704</v>
      </c>
      <c r="J41" s="11">
        <f>VLOOKUP(Table192223[[#This Row],[ISO]:[ISO]],'[1]4.22 LC-DI'!$N$12:$R$30,5,0)</f>
        <v>26.754520328611299</v>
      </c>
      <c r="K41" s="12"/>
    </row>
    <row r="42" spans="1:11" ht="18" customHeight="1" x14ac:dyDescent="0.45">
      <c r="D42" s="8">
        <v>38</v>
      </c>
      <c r="E42" s="9" t="s">
        <v>33</v>
      </c>
      <c r="F42" s="10"/>
      <c r="G42" s="10" t="s">
        <v>10</v>
      </c>
      <c r="H42" s="11">
        <f>VLOOKUP(Table192223[[#This Row],[ISO]:[ISO]],'[1]4.22 LC-DI'!$N$12:$X$30,9,0)</f>
        <v>29.770065298987099</v>
      </c>
      <c r="I42" s="11">
        <f>VLOOKUP(Table192223[[#This Row],[ISO]:[ISO]],'[1]4.22 LC-DI'!$N$12:$X$30,10,0)</f>
        <v>4.4847564486099101</v>
      </c>
      <c r="J42" s="11">
        <f>VLOOKUP(Table192223[[#This Row],[ISO]:[ISO]],'[1]4.22 LC-DI'!$N$12:$X$30,11,0)</f>
        <v>27.1165349351479</v>
      </c>
      <c r="K42" s="12"/>
    </row>
    <row r="43" spans="1:11" ht="18" customHeight="1" x14ac:dyDescent="0.45">
      <c r="D43" s="8">
        <v>39</v>
      </c>
      <c r="E43" s="9"/>
      <c r="F43" s="10" t="s">
        <v>48</v>
      </c>
      <c r="G43" s="10"/>
      <c r="H43" s="11"/>
      <c r="I43" s="11"/>
      <c r="J43" s="11"/>
      <c r="K43" s="12"/>
    </row>
    <row r="44" spans="1:11" ht="18" customHeight="1" x14ac:dyDescent="0.45">
      <c r="D44" s="8">
        <v>40</v>
      </c>
      <c r="E44" s="9" t="s">
        <v>35</v>
      </c>
      <c r="F44" s="10" t="s">
        <v>36</v>
      </c>
      <c r="G44" s="10" t="s">
        <v>9</v>
      </c>
      <c r="H44" s="11">
        <f>VLOOKUP(Table192223[[#This Row],[ISO]:[ISO]],'[1]4.22 LC-DI'!$N$12:$R$30,3,0)</f>
        <v>54.338284473084798</v>
      </c>
      <c r="I44" s="11">
        <f>VLOOKUP(Table192223[[#This Row],[ISO]:[ISO]],'[1]4.22 LC-DI'!$N$12:$R$30,4,0)</f>
        <v>4.3214875915107302E-2</v>
      </c>
      <c r="J44" s="11">
        <f>VLOOKUP(Table192223[[#This Row],[ISO]:[ISO]],'[1]4.22 LC-DI'!$N$12:$R$30,5,0)</f>
        <v>71.149299118760496</v>
      </c>
      <c r="K44" s="12"/>
    </row>
    <row r="45" spans="1:11" ht="18" customHeight="1" x14ac:dyDescent="0.45">
      <c r="D45" s="8">
        <v>41</v>
      </c>
      <c r="E45" s="9" t="s">
        <v>35</v>
      </c>
      <c r="F45" s="10"/>
      <c r="G45" s="10" t="s">
        <v>10</v>
      </c>
      <c r="H45" s="11">
        <f>VLOOKUP(Table192223[[#This Row],[ISO]:[ISO]],'[1]4.22 LC-DI'!$N$12:$X$30,9,0)</f>
        <v>48.1033507430488</v>
      </c>
      <c r="I45" s="11">
        <f>VLOOKUP(Table192223[[#This Row],[ISO]:[ISO]],'[1]4.22 LC-DI'!$N$12:$X$30,10,0)</f>
        <v>5.0740881179672197</v>
      </c>
      <c r="J45" s="11">
        <f>VLOOKUP(Table192223[[#This Row],[ISO]:[ISO]],'[1]4.22 LC-DI'!$N$12:$X$30,11,0)</f>
        <v>72.136347423681002</v>
      </c>
      <c r="K45" s="12"/>
    </row>
    <row r="46" spans="1:11" ht="18" customHeight="1" x14ac:dyDescent="0.45">
      <c r="D46" s="8">
        <v>42</v>
      </c>
      <c r="E46" s="9"/>
      <c r="F46" s="10" t="s">
        <v>48</v>
      </c>
      <c r="G46" s="10"/>
      <c r="H46" s="11"/>
      <c r="I46" s="11"/>
      <c r="J46" s="11"/>
      <c r="K46" s="12"/>
    </row>
    <row r="47" spans="1:11" ht="18" customHeight="1" x14ac:dyDescent="0.45">
      <c r="D47" s="8">
        <v>43</v>
      </c>
      <c r="E47" s="9" t="s">
        <v>37</v>
      </c>
      <c r="F47" s="10" t="s">
        <v>38</v>
      </c>
      <c r="G47" s="10" t="s">
        <v>9</v>
      </c>
      <c r="H47" s="11">
        <f>VLOOKUP(Table192223[[#This Row],[ISO]:[ISO]],'[1]4.22 LC-DI'!$N$12:$R$30,3,0)</f>
        <v>53.276092387799302</v>
      </c>
      <c r="I47" s="11">
        <f>VLOOKUP(Table192223[[#This Row],[ISO]:[ISO]],'[1]4.22 LC-DI'!$N$12:$R$30,4,0)</f>
        <v>8.0679893931762692</v>
      </c>
      <c r="J47" s="11">
        <f>VLOOKUP(Table192223[[#This Row],[ISO]:[ISO]],'[1]4.22 LC-DI'!$N$12:$R$30,5,0)</f>
        <v>43.002538697783102</v>
      </c>
      <c r="K47" s="12"/>
    </row>
    <row r="48" spans="1:11" ht="18" customHeight="1" x14ac:dyDescent="0.45">
      <c r="D48" s="8">
        <v>44</v>
      </c>
      <c r="E48" s="9" t="s">
        <v>37</v>
      </c>
      <c r="F48" s="10"/>
      <c r="G48" s="10" t="s">
        <v>10</v>
      </c>
      <c r="H48" s="11">
        <f>VLOOKUP(Table192223[[#This Row],[ISO]:[ISO]],'[1]4.22 LC-DI'!$N$12:$X$30,9,0)</f>
        <v>48.848038132574402</v>
      </c>
      <c r="I48" s="11">
        <f>VLOOKUP(Table192223[[#This Row],[ISO]:[ISO]],'[1]4.22 LC-DI'!$N$12:$X$30,10,0)</f>
        <v>17.391576539694999</v>
      </c>
      <c r="J48" s="11">
        <f>VLOOKUP(Table192223[[#This Row],[ISO]:[ISO]],'[1]4.22 LC-DI'!$N$12:$X$30,11,0)</f>
        <v>42.978984765155403</v>
      </c>
      <c r="K48" s="12"/>
    </row>
    <row r="49" spans="2:14" x14ac:dyDescent="0.45">
      <c r="F49" s="18"/>
      <c r="G49" s="18"/>
      <c r="H49" s="18"/>
      <c r="I49" s="18"/>
      <c r="J49" s="18"/>
    </row>
    <row r="50" spans="2:14" ht="21" customHeight="1" x14ac:dyDescent="0.45">
      <c r="B50" s="3" t="s">
        <v>42</v>
      </c>
      <c r="C50" s="21" t="s">
        <v>46</v>
      </c>
      <c r="D50" s="21"/>
      <c r="E50" s="21"/>
      <c r="F50" s="21"/>
      <c r="G50" s="21"/>
      <c r="H50" s="21"/>
      <c r="I50" s="21"/>
      <c r="J50" s="21"/>
      <c r="K50" s="4"/>
      <c r="L50" s="4"/>
      <c r="M50" s="4"/>
      <c r="N50" s="4"/>
    </row>
    <row r="51" spans="2:14" ht="41" customHeight="1" x14ac:dyDescent="0.45">
      <c r="B51" s="3" t="s">
        <v>43</v>
      </c>
      <c r="C51" s="21" t="s">
        <v>47</v>
      </c>
      <c r="D51" s="21"/>
      <c r="E51" s="21"/>
      <c r="F51" s="21"/>
      <c r="G51" s="21"/>
      <c r="H51" s="21"/>
      <c r="I51" s="21"/>
      <c r="J51" s="21"/>
      <c r="K51" s="5"/>
      <c r="L51" s="5"/>
      <c r="M51" s="5"/>
      <c r="N51" s="5"/>
    </row>
    <row r="52" spans="2:14" ht="20" customHeight="1" x14ac:dyDescent="0.45">
      <c r="B52" s="2" t="s">
        <v>44</v>
      </c>
      <c r="C52" s="22" t="s">
        <v>45</v>
      </c>
      <c r="D52" s="22"/>
      <c r="E52" s="22"/>
      <c r="F52" s="22"/>
      <c r="G52" s="22"/>
      <c r="H52" s="22"/>
      <c r="I52" s="22"/>
      <c r="J52" s="22"/>
      <c r="K52" s="6"/>
      <c r="L52" s="6"/>
      <c r="M52" s="6"/>
      <c r="N52" s="6"/>
    </row>
    <row r="53" spans="2:14" x14ac:dyDescent="0.45"/>
  </sheetData>
  <mergeCells count="5">
    <mergeCell ref="B1:I1"/>
    <mergeCell ref="D2:J2"/>
    <mergeCell ref="C50:J50"/>
    <mergeCell ref="C51:J51"/>
    <mergeCell ref="C52:J52"/>
  </mergeCells>
  <hyperlinks>
    <hyperlink ref="C52" r:id="rId1"/>
  </hyperlinks>
  <pageMargins left="0.7" right="0.7" top="0.75" bottom="0.75" header="0.3" footer="0.3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Figure</vt:lpstr>
      <vt:lpstr>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Amrita Bhatia</dc:creator>
  <cp:lastModifiedBy>Yu, Zhiming</cp:lastModifiedBy>
  <dcterms:created xsi:type="dcterms:W3CDTF">2021-08-23T08:17:33Z</dcterms:created>
  <dcterms:modified xsi:type="dcterms:W3CDTF">2021-08-26T16:48:54Z</dcterms:modified>
</cp:coreProperties>
</file>